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11640" tabRatio="597"/>
  </bookViews>
  <sheets>
    <sheet name="Форма 1 перечень МКД" sheetId="1" r:id="rId1"/>
    <sheet name="Форма 2 Виды ремонтов" sheetId="6" r:id="rId2"/>
    <sheet name="Форма 3 Показатели" sheetId="3" r:id="rId3"/>
  </sheets>
  <definedNames>
    <definedName name="_xlnm._FilterDatabase" localSheetId="0" hidden="1">'Форма 1 перечень МКД'!$A$10:$AL$160</definedName>
    <definedName name="_xlnm._FilterDatabase" localSheetId="1" hidden="1">'Форма 2 Виды ремонтов'!$A$8:$AA$158</definedName>
    <definedName name="Z_03B4B603_8F9C_4D55_9B26_B8D14491C598_.wvu.FilterData" localSheetId="0" hidden="1">'Форма 1 перечень МКД'!#REF!</definedName>
    <definedName name="Z_03B4B603_8F9C_4D55_9B26_B8D14491C598_.wvu.FilterData" localSheetId="1" hidden="1">'Форма 2 Виды ремонтов'!#REF!</definedName>
    <definedName name="Z_093FE41F_1CBA_4F81_9875_C016D3D71849_.wvu.FilterData" localSheetId="0" hidden="1">'Форма 1 перечень МКД'!$A$11:$T$11</definedName>
    <definedName name="Z_0B5F05FF_04CC_451B_874D_5338B62B4A48_.wvu.FilterData" localSheetId="0" hidden="1">'Форма 1 перечень МКД'!$A$10:$T$10</definedName>
    <definedName name="Z_0F684B3F_7651_4BC9_9A3C_39562DA0ADA5_.wvu.FilterData" localSheetId="0" hidden="1">'Форма 1 перечень МКД'!#REF!</definedName>
    <definedName name="Z_0F684B3F_7651_4BC9_9A3C_39562DA0ADA5_.wvu.FilterData" localSheetId="1" hidden="1">'Форма 2 Виды ремонтов'!#REF!</definedName>
    <definedName name="Z_0FB5312A_1F48_49A1_A7C7_F51207A10E29_.wvu.FilterData" localSheetId="0" hidden="1">'Форма 1 перечень МКД'!$A$10:$T$10</definedName>
    <definedName name="Z_103B95E9_4572_4478_B544_9990BE85AB7C_.wvu.FilterData" localSheetId="0" hidden="1">'Форма 1 перечень МКД'!$A$11:$T$11</definedName>
    <definedName name="Z_1364014F_A9B2_4B59_BAB2_234BB0F33143_.wvu.FilterData" localSheetId="0" hidden="1">'Форма 1 перечень МКД'!$A$10:$T$10</definedName>
    <definedName name="Z_140B87E6_4E2B_432B_BD4F_454F0A7C7619_.wvu.FilterData" localSheetId="0" hidden="1">'Форма 1 перечень МКД'!$A$11:$T$11</definedName>
    <definedName name="Z_14741816_8D5C_4334_A4F2_A766469301F7_.wvu.FilterData" localSheetId="0" hidden="1">'Форма 1 перечень МКД'!$A$10:$T$10</definedName>
    <definedName name="Z_15491879_501C_49F9_8747_4FE829FB00CB_.wvu.FilterData" localSheetId="0" hidden="1">'Форма 1 перечень МКД'!$A$10:$T$10</definedName>
    <definedName name="Z_18919154_2972_4D1E_9B14_4ACAF8F16D5B_.wvu.Cols" localSheetId="0" hidden="1">'Форма 1 перечень МКД'!#REF!,'Форма 1 перечень МКД'!#REF!</definedName>
    <definedName name="Z_18919154_2972_4D1E_9B14_4ACAF8F16D5B_.wvu.FilterData" localSheetId="0" hidden="1">'Форма 1 перечень МКД'!#REF!</definedName>
    <definedName name="Z_18919154_2972_4D1E_9B14_4ACAF8F16D5B_.wvu.FilterData" localSheetId="1" hidden="1">'Форма 2 Виды ремонтов'!#REF!</definedName>
    <definedName name="Z_18919154_2972_4D1E_9B14_4ACAF8F16D5B_.wvu.Rows" localSheetId="0" hidden="1">'Форма 1 перечень МКД'!#REF!</definedName>
    <definedName name="Z_18DC3745_EDE0_4953_96AD_BC01F45AC23D_.wvu.FilterData" localSheetId="0" hidden="1">'Форма 1 перечень МКД'!$A$11:$T$11</definedName>
    <definedName name="Z_1A2B472E_D2BE_443E_9833_2C55AED87DC7_.wvu.FilterData" localSheetId="0" hidden="1">'Форма 1 перечень МКД'!$A$11:$T$11</definedName>
    <definedName name="Z_1FFBBD26_64C4_403A_B0D3_2F9C07AF5CBF_.wvu.FilterData" localSheetId="0" hidden="1">'Форма 1 перечень МКД'!$A$10:$T$10</definedName>
    <definedName name="Z_2298C227_613B_4250_90A3_02D8EC8AF14A_.wvu.FilterData" localSheetId="0" hidden="1">'Форма 1 перечень МКД'!$A$11:$T$11</definedName>
    <definedName name="Z_242DB7B9_03B0_4706_B62A_F1FFCD5A36E2_.wvu.FilterData" localSheetId="0" hidden="1">'Форма 1 перечень МКД'!#REF!</definedName>
    <definedName name="Z_242DB7B9_03B0_4706_B62A_F1FFCD5A36E2_.wvu.FilterData" localSheetId="1" hidden="1">'Форма 2 Виды ремонтов'!#REF!</definedName>
    <definedName name="Z_2E3616F8_80B0_4D94_89F9_C99DB6F91AD9_.wvu.FilterData" localSheetId="0" hidden="1">'Форма 1 перечень МКД'!$A$11:$T$11</definedName>
    <definedName name="Z_3C43381D_CB45_4CD9_879A_2876D511478B_.wvu.FilterData" localSheetId="0" hidden="1">'Форма 1 перечень МКД'!#REF!</definedName>
    <definedName name="Z_3C43381D_CB45_4CD9_879A_2876D511478B_.wvu.FilterData" localSheetId="1" hidden="1">'Форма 2 Виды ремонтов'!#REF!</definedName>
    <definedName name="Z_40A393CF_288A_4C9E_B115_BC38F6C54CAD_.wvu.FilterData" localSheetId="0" hidden="1">'Форма 1 перечень МКД'!$A$11:$T$11</definedName>
    <definedName name="Z_42F96DAE_7559_4CEA_9EFE_C4856EB0879F_.wvu.FilterData" localSheetId="0" hidden="1">'Форма 1 перечень МКД'!$A$11:$T$11</definedName>
    <definedName name="Z_45EDD662_005E_4377_B5B3_69C525C30B7E_.wvu.FilterData" localSheetId="0" hidden="1">'Форма 1 перечень МКД'!$A$11:$T$11</definedName>
    <definedName name="Z_49AD67EC_4906_48C8_9473_DEB57FAD2ABC_.wvu.FilterData" localSheetId="0" hidden="1">'Форма 1 перечень МКД'!$A$11:$T$11</definedName>
    <definedName name="Z_4A85AF4C_2EF3_43A0_82A8_9FEE5D964D2D_.wvu.FilterData" localSheetId="0" hidden="1">'Форма 1 перечень МКД'!$A$10:$T$10</definedName>
    <definedName name="Z_4EE47A98_1D36_41F6_843F_85EE710FB7D2_.wvu.FilterData" localSheetId="0" hidden="1">'Форма 1 перечень МКД'!$A$10:$T$10</definedName>
    <definedName name="Z_512451B7_F1CC_44C6_A8E8_1F3C4DA9B194_.wvu.FilterData" localSheetId="0" hidden="1">'Форма 1 перечень МКД'!$A$11:$T$11</definedName>
    <definedName name="Z_51C11D4C_CE09_4B0A_8128_410DA199AAE4_.wvu.FilterData" localSheetId="0" hidden="1">'Форма 1 перечень МКД'!$A$10:$T$10</definedName>
    <definedName name="Z_528E9FB2_33D7_4EBB_B93B_C8CEC14C8687_.wvu.FilterData" localSheetId="1" hidden="1">'Форма 2 Виды ремонтов'!#REF!</definedName>
    <definedName name="Z_53662806_137A_478C_B271_4919A37F73BC_.wvu.FilterData" localSheetId="0" hidden="1">'Форма 1 перечень МКД'!$A$11:$T$11</definedName>
    <definedName name="Z_568E1041_3430_4CBF_8C12_D71C498F88C0_.wvu.FilterData" localSheetId="0" hidden="1">'Форма 1 перечень МКД'!$A$11:$T$11</definedName>
    <definedName name="Z_58CCFEC6_4BE0_4470_B22D_147728BB3C85_.wvu.Cols" localSheetId="0" hidden="1">'Форма 1 перечень МКД'!$D:$D</definedName>
    <definedName name="Z_58CCFEC6_4BE0_4470_B22D_147728BB3C85_.wvu.FilterData" localSheetId="0" hidden="1">'Форма 1 перечень МКД'!$A$10:$T$10</definedName>
    <definedName name="Z_58CCFEC6_4BE0_4470_B22D_147728BB3C85_.wvu.Rows" localSheetId="0" hidden="1">'Форма 1 перечень МКД'!#REF!</definedName>
    <definedName name="Z_58E83376_C9E4_41F2_AD9C_95F4D4C867F2_.wvu.FilterData" localSheetId="0" hidden="1">'Форма 1 перечень МКД'!$A$10:$T$10</definedName>
    <definedName name="Z_5A79BFF9_2247_4CF6_92FB_3DAA02982BE6_.wvu.FilterData" localSheetId="0" hidden="1">'Форма 1 перечень МКД'!$A$10:$T$10</definedName>
    <definedName name="Z_5ABD1055_1CAA_47AC_B73D_2BD2E4D076AA_.wvu.FilterData" localSheetId="0" hidden="1">'Форма 1 перечень МКД'!#REF!</definedName>
    <definedName name="Z_5ABD1055_1CAA_47AC_B73D_2BD2E4D076AA_.wvu.FilterData" localSheetId="1" hidden="1">'Форма 2 Виды ремонтов'!#REF!</definedName>
    <definedName name="Z_5BE3A408_5103_46FD_9C39_08D9245E3955_.wvu.FilterData" localSheetId="0" hidden="1">'Форма 1 перечень МКД'!$A$11:$T$11</definedName>
    <definedName name="Z_623C1943_F28F_4390_9587_274B6BE99493_.wvu.FilterData" localSheetId="0" hidden="1">'Форма 1 перечень МКД'!$A$11:$T$11</definedName>
    <definedName name="Z_6291AF60_2E2A_4DDA_9739_A8BCAB308E65_.wvu.FilterData" localSheetId="0" hidden="1">'Форма 1 перечень МКД'!$A$10:$T$10</definedName>
    <definedName name="Z_63376115_710A_40FB_B7A4_49D1FB0C684C_.wvu.FilterData" localSheetId="1" hidden="1">'Форма 2 Виды ремонтов'!#REF!</definedName>
    <definedName name="Z_65FDC520_2B06_448A_BF0D_492400F4A983_.wvu.FilterData" localSheetId="0" hidden="1">'Форма 1 перечень МКД'!$A$10:$T$10</definedName>
    <definedName name="Z_6B120A85_31FF_44F6_A6E8_B1D7F6016FB1_.wvu.FilterData" localSheetId="0" hidden="1">'Форма 1 перечень МКД'!$A$10:$T$10</definedName>
    <definedName name="Z_6C33FA56_D6C3_439A_BB3C_FB6CDC518936_.wvu.FilterData" localSheetId="0" hidden="1">'Форма 1 перечень МКД'!$A$10:$T$10</definedName>
    <definedName name="Z_75F1E567_452C_4D66_9BC9_C983BF2DBAAC_.wvu.FilterData" localSheetId="0" hidden="1">'Форма 1 перечень МКД'!$A$11:$T$11</definedName>
    <definedName name="Z_79276618_D0E6_4A2B_A648_BE187E12120C_.wvu.FilterData" localSheetId="0" hidden="1">'Форма 1 перечень МКД'!$A$10:$T$10</definedName>
    <definedName name="Z_7D4669A4_DA1A_4A5F_9736_255B1FD9852A_.wvu.FilterData" localSheetId="0" hidden="1">'Форма 1 перечень МКД'!$A$10:$T$10</definedName>
    <definedName name="Z_824DC1F7_F1B6_468F_BF54_5F2375D26EAE_.wvu.FilterData" localSheetId="0" hidden="1">'Форма 1 перечень МКД'!$A$10:$T$10</definedName>
    <definedName name="Z_85DAA08E_2234_4B78_8AF7_EB0EA970F8D1_.wvu.FilterData" localSheetId="0" hidden="1">'Форма 1 перечень МКД'!$A$10:$T$10</definedName>
    <definedName name="Z_8709F100_5815_4904_86EF_850FA12EE3A9_.wvu.FilterData" localSheetId="0" hidden="1">'Форма 1 перечень МКД'!$A$10:$T$10</definedName>
    <definedName name="Z_89017984_017C_4359_ABDF_36F50173E4E1_.wvu.FilterData" localSheetId="0" hidden="1">'Форма 1 перечень МКД'!$A$10:$T$10</definedName>
    <definedName name="Z_8915BB86_7EAD_44BB_956B_ADA42748A421_.wvu.FilterData" localSheetId="1" hidden="1">'Форма 2 Виды ремонтов'!#REF!</definedName>
    <definedName name="Z_8D468CE8_0BF7_4E70_8DFB_CC9AC1D426AA_.wvu.FilterData" localSheetId="0" hidden="1">'Форма 1 перечень МКД'!$A$10:$T$10</definedName>
    <definedName name="Z_8D9A3CE9_8D42_47FB_9FD9_92ADB2E1582D_.wvu.FilterData" localSheetId="0" hidden="1">'Форма 1 перечень МКД'!#REF!</definedName>
    <definedName name="Z_8D9A3CE9_8D42_47FB_9FD9_92ADB2E1582D_.wvu.FilterData" localSheetId="1" hidden="1">'Форма 2 Виды ремонтов'!#REF!</definedName>
    <definedName name="Z_92E53ED6_025D_49F6_90B7_5298CBF7DF3B_.wvu.FilterData" localSheetId="0" hidden="1">'Форма 1 перечень МКД'!$A$10:$T$10</definedName>
    <definedName name="Z_95ABA6CA_B443_4BB8_B1A1_EC5591329B05_.wvu.FilterData" localSheetId="0" hidden="1">'Форма 1 перечень МКД'!$A$10:$T$10</definedName>
    <definedName name="Z_964CDCCD_4333_4C33_B08B_A6945FEE7ACF_.wvu.FilterData" localSheetId="0" hidden="1">'Форма 1 перечень МКД'!$A$10:$T$10</definedName>
    <definedName name="Z_99565895_E210_45BB_A9F7_563E62B6FE1E_.wvu.FilterData" localSheetId="0" hidden="1">'Форма 1 перечень МКД'!$A$11:$T$11</definedName>
    <definedName name="Z_99565895_E210_45BB_A9F7_563E62B6FE1E_.wvu.Rows" localSheetId="0" hidden="1">'Форма 1 перечень МКД'!#REF!</definedName>
    <definedName name="Z_9A34166A_8E2E_4FFB_8E64_35C4BEB84834_.wvu.FilterData" localSheetId="0" hidden="1">'Форма 1 перечень МКД'!$A$10:$T$10</definedName>
    <definedName name="Z_9B3C31AF_FF1E_4307_AD3E_FCC7F0EBDE41_.wvu.FilterData" localSheetId="0" hidden="1">'Форма 1 перечень МКД'!$A$10:$T$10</definedName>
    <definedName name="Z_A40B0886_544F_4A05_9C16_CF5946BA27D7_.wvu.FilterData" localSheetId="0" hidden="1">'Форма 1 перечень МКД'!#REF!</definedName>
    <definedName name="Z_A44E69F2_CDAB_41F3_AAB5_AA241070C2F1_.wvu.Cols" localSheetId="0" hidden="1">'Форма 1 перечень МКД'!$D:$D</definedName>
    <definedName name="Z_A44E69F2_CDAB_41F3_AAB5_AA241070C2F1_.wvu.FilterData" localSheetId="0" hidden="1">'Форма 1 перечень МКД'!$A$11:$T$11</definedName>
    <definedName name="Z_A4F0E6C2_B6F1_439D_92F1_12180CC4ECD0_.wvu.FilterData" localSheetId="0" hidden="1">'Форма 1 перечень МКД'!$A$11:$T$11</definedName>
    <definedName name="Z_A69EDC46_1A49_4E93_84DA_6C42954792F1_.wvu.FilterData" localSheetId="0" hidden="1">'Форма 1 перечень МКД'!$A$11:$T$11</definedName>
    <definedName name="Z_AB9BE6DE_2E9D_496C_8CD2_C4785AF9305C_.wvu.FilterData" localSheetId="0" hidden="1">'Форма 1 перечень МКД'!$A$11:$T$11</definedName>
    <definedName name="Z_AEA3869F_591F_4AC2_B3C8_19E12C8EB8B4_.wvu.FilterData" localSheetId="0" hidden="1">'Форма 1 перечень МКД'!$A$10:$T$10</definedName>
    <definedName name="Z_B4AD306A_09B9_437E_972F_E669979C899C_.wvu.FilterData" localSheetId="0" hidden="1">'Форма 1 перечень МКД'!$A$11:$T$11</definedName>
    <definedName name="Z_B4FCE86A_2A3D_49DC_B948_7E3C14324E21_.wvu.FilterData" localSheetId="0" hidden="1">'Форма 1 перечень МКД'!$A$10:$T$10</definedName>
    <definedName name="Z_B5AC68CB_25DE_44B4_957A_FB103300AF5E_.wvu.FilterData" localSheetId="0" hidden="1">'Форма 1 перечень МКД'!$A$11:$T$11</definedName>
    <definedName name="Z_B5F9D5D3_11D9_42A6_A738_FA4DEC015F2A_.wvu.FilterData" localSheetId="0" hidden="1">'Форма 1 перечень МКД'!$A$10:$T$10</definedName>
    <definedName name="Z_B7585020_1D0F_4E62_94A9_B99290EB3B32_.wvu.FilterData" localSheetId="0" hidden="1">'Форма 1 перечень МКД'!$A$10:$T$10</definedName>
    <definedName name="Z_B8522A12_72A4_47B0_A10C_1B2CAB6E0338_.wvu.FilterData" localSheetId="0" hidden="1">'Форма 1 перечень МКД'!$A$11:$T$11</definedName>
    <definedName name="Z_B94B3EB6_33C0_4252_A34E_B92F01EB1C53_.wvu.FilterData" localSheetId="0" hidden="1">'Форма 1 перечень МКД'!$A$11:$T$11</definedName>
    <definedName name="Z_BBD97630_451A_4730_8E3A_B1104B59C118_.wvu.FilterData" localSheetId="0" hidden="1">'Форма 1 перечень МКД'!$A$10:$T$10</definedName>
    <definedName name="Z_BC6176CD_EC91_4326_8399_DD00F3659ECD_.wvu.FilterData" localSheetId="0" hidden="1">'Форма 1 перечень МКД'!$A$10:$T$10</definedName>
    <definedName name="Z_BCEFCE14_0EC9_4E21_850B_478C53C241A3_.wvu.FilterData" localSheetId="0" hidden="1">'Форма 1 перечень МКД'!$A$10:$T$10</definedName>
    <definedName name="Z_C58A5160_D1D2_4230_829F_7D7E9B7327E0_.wvu.FilterData" localSheetId="0" hidden="1">'Форма 1 перечень МКД'!#REF!</definedName>
    <definedName name="Z_C58A5160_D1D2_4230_829F_7D7E9B7327E0_.wvu.FilterData" localSheetId="1" hidden="1">'Форма 2 Виды ремонтов'!#REF!</definedName>
    <definedName name="Z_C714D19A_7B69_4BF4_B39C_E8D64AA8C5FD_.wvu.FilterData" localSheetId="0" hidden="1">'Форма 1 перечень МКД'!$A$11:$T$11</definedName>
    <definedName name="Z_C77B7279_C85F_4115_816C_80634F9942FD_.wvu.FilterData" localSheetId="0" hidden="1">'Форма 1 перечень МКД'!$A$10:$T$10</definedName>
    <definedName name="Z_C9D68EB9_C98C_46BB_AA0B_3ADDED033695_.wvu.FilterData" localSheetId="0" hidden="1">'Форма 1 перечень МКД'!#REF!</definedName>
    <definedName name="Z_C9D68EB9_C98C_46BB_AA0B_3ADDED033695_.wvu.FilterData" localSheetId="1" hidden="1">'Форма 2 Виды ремонтов'!#REF!</definedName>
    <definedName name="Z_CB1BF25A_04C5_4A8B_9D27_F5BE04EDA98A_.wvu.FilterData" localSheetId="0" hidden="1">'Форма 1 перечень МКД'!#REF!</definedName>
    <definedName name="Z_CB1BF25A_04C5_4A8B_9D27_F5BE04EDA98A_.wvu.FilterData" localSheetId="1" hidden="1">'Форма 2 Виды ремонтов'!#REF!</definedName>
    <definedName name="Z_D0D404AE_CD2B_434D_8AD1_BC23857C86EF_.wvu.FilterData" localSheetId="0" hidden="1">'Форма 1 перечень МКД'!$A$11:$T$11</definedName>
    <definedName name="Z_D2B96AB9_3986_4FE6_980C_DE5691FA63FB_.wvu.FilterData" localSheetId="0" hidden="1">'Форма 1 перечень МКД'!$A$11:$T$11</definedName>
    <definedName name="Z_D3D87BE0_1C10_4FE7_B839_1F83656DD20A_.wvu.FilterData" localSheetId="0" hidden="1">'Форма 1 перечень МКД'!$A$11:$T$11</definedName>
    <definedName name="Z_DD696811_C58F_490F_890D_88EB17A76F33_.wvu.FilterData" localSheetId="0" hidden="1">'Форма 1 перечень МКД'!$A$10:$T$10</definedName>
    <definedName name="Z_E2BDFCB9_E2C7_4278_9E4D_6256020814DF_.wvu.FilterData" localSheetId="0" hidden="1">'Форма 1 перечень МКД'!$A$10:$T$10</definedName>
    <definedName name="Z_E532AD0F_093E_4168_B068_239137F17FEA_.wvu.FilterData" localSheetId="0" hidden="1">'Форма 1 перечень МКД'!$A$10:$T$10</definedName>
    <definedName name="Z_E69BA3D6_1EC2_479F_9CAD_1C0158D50FDD_.wvu.FilterData" localSheetId="0" hidden="1">'Форма 1 перечень МКД'!$A$10:$T$10</definedName>
    <definedName name="Z_E7376808_25F4_4368_BA4D_F3E0E815FCBC_.wvu.FilterData" localSheetId="0" hidden="1">'Форма 1 перечень МКД'!$A$10:$T$10</definedName>
    <definedName name="Z_EA6F1104_982F_407C_8962_EE05329E77EF_.wvu.FilterData" localSheetId="0" hidden="1">'Форма 1 перечень МКД'!$A$11:$T$11</definedName>
    <definedName name="Z_EAB64BA3_AD61_43CB_91E9_EA2643314CA3_.wvu.FilterData" localSheetId="0" hidden="1">'Форма 1 перечень МКД'!$A$11:$T$11</definedName>
    <definedName name="Z_EAF73F38_F216_4A43_A04F_56459F7C9FD3_.wvu.FilterData" localSheetId="0" hidden="1">'Форма 1 перечень МКД'!$A$10:$T$10</definedName>
    <definedName name="Z_F11ECD28_DE51_4A71_8D35_81343E2FA9BE_.wvu.FilterData" localSheetId="0" hidden="1">'Форма 1 перечень МКД'!$A$11:$T$11</definedName>
    <definedName name="Z_F41345B3_AF4B_43A4_B306_20EFCAAC18F4_.wvu.FilterData" localSheetId="0" hidden="1">'Форма 1 перечень МКД'!$A$11:$T$11</definedName>
    <definedName name="Z_F8B5CF8F_F9B7_4237_ACA4_03AA4719E3F2_.wvu.FilterData" localSheetId="0" hidden="1">'Форма 1 перечень МКД'!$A$11:$T$11</definedName>
    <definedName name="Z_F9314EA0_63D4_4F13_8726_38DB93388C2D_.wvu.FilterData" localSheetId="0" hidden="1">'Форма 1 перечень МКД'!#REF!</definedName>
    <definedName name="Z_FA631C5E_B2CA_494C_A9DF_296AAE2445F1_.wvu.FilterData" localSheetId="0" hidden="1">'Форма 1 перечень МКД'!$A$10:$T$10</definedName>
    <definedName name="Z_FB75CFD6_B792_42EB_A8D2_3FD4EC57CFC4_.wvu.FilterData" localSheetId="0" hidden="1">'Форма 1 перечень МКД'!$A$10:$T$10</definedName>
    <definedName name="Z_FC6EDB3C_FB24_4ED0_AB20_F61CC42BC8B6_.wvu.FilterData" localSheetId="0" hidden="1">'Форма 1 перечень МКД'!$A$11:$T$11</definedName>
    <definedName name="Z_FC6EDB3C_FB24_4ED0_AB20_F61CC42BC8B6_.wvu.Rows" localSheetId="0" hidden="1">'Форма 1 перечень МКД'!#REF!</definedName>
    <definedName name="Z_FEDE3013_192A_4628_9A33_79039DF51195_.wvu.FilterData" localSheetId="0" hidden="1">'Форма 1 перечень МКД'!$A$10:$T$10</definedName>
    <definedName name="_xlnm.Print_Area" localSheetId="0">'Форма 1 перечень МКД'!$A$1:$T$160</definedName>
    <definedName name="_xlnm.Print_Area" localSheetId="1">'Форма 2 Виды ремонтов'!$A$1:$AA$158</definedName>
  </definedNames>
  <calcPr calcId="125725"/>
  <customWorkbookViews>
    <customWorkbookView name="Сабурова Ирина Никитична - Личное представление" guid="{18919154-2972-4D1E-9B14-4ACAF8F16D5B}" mergeInterval="0" personalView="1" maximized="1" windowWidth="1904" windowHeight="843" activeSheetId="1"/>
    <customWorkbookView name="Бушмелева Олеся Дмитриевна - Личное представление" guid="{242DB7B9-03B0-4706-B62A-F1FFCD5A36E2}" mergeInterval="0" personalView="1" maximized="1" windowWidth="1276" windowHeight="553" activeSheetId="1"/>
    <customWorkbookView name="Кусякова  Аида  Наилевна - Личное представление" guid="{99565895-E210-45BB-A9F7-563E62B6FE1E}" mergeInterval="0" personalView="1" maximized="1" windowWidth="1148" windowHeight="649" activeSheetId="2"/>
    <customWorkbookView name="Плясунов Михаил Юрьевич - Личное представление" guid="{FC6EDB3C-FB24-4ED0-AB20-F61CC42BC8B6}" mergeInterval="0" personalView="1" maximized="1" windowWidth="1205" windowHeight="545" activeSheetId="2"/>
    <customWorkbookView name="Белозеров Роман Васильевич - Личное представление" guid="{A44E69F2-CDAB-41F3-AAB5-AA241070C2F1}" mergeInterval="0" personalView="1" maximized="1" windowWidth="1276" windowHeight="809" activeSheetId="2"/>
    <customWorkbookView name="user1 - Личное представление" guid="{18DC3745-EDE0-4953-96AD-BC01F45AC23D}" mergeInterval="0" personalView="1" maximized="1" windowWidth="1276" windowHeight="795" activeSheetId="2"/>
    <customWorkbookView name="Осетров Максим Михайлович - Личное представление" guid="{58CCFEC6-4BE0-4470-B22D-147728BB3C85}" mergeInterval="0" personalView="1" maximized="1" windowWidth="1436" windowHeight="685" activeSheetId="1"/>
    <customWorkbookView name="Home - Личное представление" guid="{E532AD0F-093E-4168-B068-239137F17FEA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M8" i="3"/>
  <c r="C54" i="6"/>
  <c r="C61"/>
  <c r="Q64" i="1"/>
  <c r="Q63"/>
  <c r="R63"/>
  <c r="R64"/>
  <c r="L62" i="6"/>
  <c r="C62" s="1"/>
  <c r="K62"/>
  <c r="C63"/>
  <c r="C49"/>
  <c r="L45" i="1"/>
  <c r="L24"/>
  <c r="D128" i="6" l="1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D10"/>
  <c r="D9" s="1"/>
  <c r="E10"/>
  <c r="E9" s="1"/>
  <c r="F10"/>
  <c r="F9" s="1"/>
  <c r="G10"/>
  <c r="G9" s="1"/>
  <c r="H10"/>
  <c r="H9" s="1"/>
  <c r="I10"/>
  <c r="I9" s="1"/>
  <c r="J10"/>
  <c r="J9" s="1"/>
  <c r="K10"/>
  <c r="K9" s="1"/>
  <c r="L10"/>
  <c r="L9" s="1"/>
  <c r="M10"/>
  <c r="M9" s="1"/>
  <c r="N10"/>
  <c r="N9" s="1"/>
  <c r="O10"/>
  <c r="O9" s="1"/>
  <c r="P10"/>
  <c r="P9" s="1"/>
  <c r="Q10"/>
  <c r="Q9" s="1"/>
  <c r="R10"/>
  <c r="R9" s="1"/>
  <c r="S10"/>
  <c r="S9" s="1"/>
  <c r="T10"/>
  <c r="T9" s="1"/>
  <c r="U10"/>
  <c r="U9" s="1"/>
  <c r="V10"/>
  <c r="V9" s="1"/>
  <c r="W10"/>
  <c r="W9" s="1"/>
  <c r="X10"/>
  <c r="X9" s="1"/>
  <c r="Y10"/>
  <c r="Y9" s="1"/>
  <c r="Z10"/>
  <c r="Z9" s="1"/>
  <c r="AA10"/>
  <c r="AA9" s="1"/>
  <c r="P78" i="1"/>
  <c r="L78"/>
  <c r="C127" i="6" l="1"/>
  <c r="C126"/>
  <c r="I130" i="1" l="1"/>
  <c r="J130"/>
  <c r="K130"/>
  <c r="L130"/>
  <c r="M130"/>
  <c r="N130"/>
  <c r="O130"/>
  <c r="P130"/>
  <c r="H130"/>
  <c r="I78"/>
  <c r="J78"/>
  <c r="K78"/>
  <c r="M78"/>
  <c r="N78"/>
  <c r="O78"/>
  <c r="H78"/>
  <c r="I12"/>
  <c r="J12"/>
  <c r="J11" s="1"/>
  <c r="K12"/>
  <c r="M12"/>
  <c r="M11" s="1"/>
  <c r="N12"/>
  <c r="O12"/>
  <c r="O11" s="1"/>
  <c r="H12"/>
  <c r="C130" i="6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29"/>
  <c r="N11" i="1" l="1"/>
  <c r="H11"/>
  <c r="K11"/>
  <c r="I11"/>
  <c r="C128" i="6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77"/>
  <c r="C76" l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P46" i="1" s="1"/>
  <c r="C45" i="6"/>
  <c r="C46"/>
  <c r="P48" i="1" s="1"/>
  <c r="C47" i="6"/>
  <c r="P49" i="1" s="1"/>
  <c r="C48" i="6"/>
  <c r="P51" i="1"/>
  <c r="C50" i="6"/>
  <c r="C51"/>
  <c r="P53" i="1" s="1"/>
  <c r="C52" i="6"/>
  <c r="P54" i="1" s="1"/>
  <c r="C53" i="6"/>
  <c r="P55" i="1" s="1"/>
  <c r="P56"/>
  <c r="C55" i="6"/>
  <c r="P57" i="1" s="1"/>
  <c r="C56" i="6"/>
  <c r="C57"/>
  <c r="C58"/>
  <c r="C59"/>
  <c r="P61" i="1" s="1"/>
  <c r="C60" i="6"/>
  <c r="P63" i="1"/>
  <c r="P64"/>
  <c r="P65"/>
  <c r="C64" i="6"/>
  <c r="C65"/>
  <c r="C66"/>
  <c r="C67"/>
  <c r="C68"/>
  <c r="C69"/>
  <c r="C70"/>
  <c r="C71"/>
  <c r="C72"/>
  <c r="C73"/>
  <c r="C74"/>
  <c r="C75"/>
  <c r="L61" i="1" l="1"/>
  <c r="L57"/>
  <c r="L55"/>
  <c r="L53"/>
  <c r="L51"/>
  <c r="L49"/>
  <c r="L54"/>
  <c r="L48"/>
  <c r="L56"/>
  <c r="L63"/>
  <c r="L64"/>
  <c r="L65"/>
  <c r="L46"/>
  <c r="P12"/>
  <c r="P11" s="1"/>
  <c r="C10" i="6"/>
  <c r="C9" s="1"/>
  <c r="H10" i="3"/>
  <c r="L12" i="1" l="1"/>
  <c r="L11" s="1"/>
</calcChain>
</file>

<file path=xl/sharedStrings.xml><?xml version="1.0" encoding="utf-8"?>
<sst xmlns="http://schemas.openxmlformats.org/spreadsheetml/2006/main" count="843" uniqueCount="290">
  <si>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</si>
  <si>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</si>
  <si>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</si>
  <si>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</si>
  <si>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</si>
  <si>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</si>
  <si>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</si>
  <si>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</si>
  <si>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</si>
  <si>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</si>
  <si>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</si>
  <si>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</si>
  <si>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</si>
  <si>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</si>
  <si>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</si>
  <si>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</si>
  <si>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</si>
  <si>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</si>
  <si>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</si>
  <si>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</si>
  <si>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</si>
  <si>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</si>
  <si>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</si>
  <si>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</si>
  <si>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</si>
  <si>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</si>
  <si>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</si>
  <si>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</si>
  <si>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</si>
  <si>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</si>
  <si>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</si>
  <si>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</si>
  <si>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</si>
  <si>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</si>
  <si>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</si>
  <si>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</si>
  <si>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</si>
  <si>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</si>
  <si>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</si>
  <si>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</si>
  <si>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</si>
  <si>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</si>
  <si>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</si>
  <si>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</si>
  <si>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</si>
  <si>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ВОД</t>
  </si>
  <si>
    <t>ед.</t>
  </si>
  <si>
    <t>м3</t>
  </si>
  <si>
    <t>Стоимость капитального ремонта, всего</t>
  </si>
  <si>
    <t>Форма 3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</si>
  <si>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</si>
  <si>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</si>
  <si>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</si>
  <si>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</si>
  <si>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</si>
  <si>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</si>
  <si>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</si>
  <si>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</si>
  <si>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</si>
  <si>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3</t>
  </si>
  <si>
    <t>2</t>
  </si>
  <si>
    <t>РО</t>
  </si>
  <si>
    <t>СС</t>
  </si>
  <si>
    <t>Перечень многоквартирных домов</t>
  </si>
  <si>
    <t>1960</t>
  </si>
  <si>
    <t>1968</t>
  </si>
  <si>
    <t>1955</t>
  </si>
  <si>
    <t>1956</t>
  </si>
  <si>
    <t>5</t>
  </si>
  <si>
    <t>4</t>
  </si>
  <si>
    <t>9</t>
  </si>
  <si>
    <t>1953</t>
  </si>
  <si>
    <t>1961</t>
  </si>
  <si>
    <t>г. Краснокамск, ул. Чапаева, д. 4</t>
  </si>
  <si>
    <t>г. Краснокамск, ул. Чапаева, д. 11</t>
  </si>
  <si>
    <t>512,8</t>
  </si>
  <si>
    <t>г. Краснокамск, ул. Большевистская, д. 36</t>
  </si>
  <si>
    <t>746,6</t>
  </si>
  <si>
    <t>г. Краснокамск, ул. Большевистская, д. 30</t>
  </si>
  <si>
    <t>727,3</t>
  </si>
  <si>
    <t>г. Краснокамск, ул. Большевистская, д. 22</t>
  </si>
  <si>
    <t>407,6</t>
  </si>
  <si>
    <t>г. Краснокамск, пер. Восточный, д. 2</t>
  </si>
  <si>
    <t>494</t>
  </si>
  <si>
    <t>г. Краснокамск, ул. Большевистская, д. 32</t>
  </si>
  <si>
    <t>731,3</t>
  </si>
  <si>
    <t>г. Краснокамск, пер. Восточный, д. 1</t>
  </si>
  <si>
    <t>644,3</t>
  </si>
  <si>
    <t>г. Краснокамск, ул. Большевистская, д. 16</t>
  </si>
  <si>
    <t>837,2</t>
  </si>
  <si>
    <t>г. Краснокамск, ул. Большевистская, д. 28</t>
  </si>
  <si>
    <t>905,9</t>
  </si>
  <si>
    <t>г. Краснокамск, ул. Большевистская, д. 17</t>
  </si>
  <si>
    <t>674,5</t>
  </si>
  <si>
    <t>г. Краснокамск, ул. Большевистская, д. 19</t>
  </si>
  <si>
    <t>705,2</t>
  </si>
  <si>
    <t>г. Краснокамск, ул. Большевистская, д. 5</t>
  </si>
  <si>
    <t>г. Краснокамск, ул. Ленина, д. 11</t>
  </si>
  <si>
    <t>369,3</t>
  </si>
  <si>
    <t>г. Краснокамск, ул. Ленина, д. 13</t>
  </si>
  <si>
    <t>612,6</t>
  </si>
  <si>
    <t>г. Краснокамск, ул. Чехова, д. 3</t>
  </si>
  <si>
    <t>358,4</t>
  </si>
  <si>
    <t>г. Краснокамск, ул. Свердлова, д. 18</t>
  </si>
  <si>
    <t>334,7</t>
  </si>
  <si>
    <t>г. Краснокамск, ул. Чехова, д. 5</t>
  </si>
  <si>
    <t>764,1</t>
  </si>
  <si>
    <t>г. Краснокамск, ул. Ленина, д. 9</t>
  </si>
  <si>
    <t>305</t>
  </si>
  <si>
    <t>г. Краснокамск, ул. Ленина, д. 7</t>
  </si>
  <si>
    <t>388,2</t>
  </si>
  <si>
    <t>г. Краснокамск, ул. Большевистская, д. 37</t>
  </si>
  <si>
    <t>2405,1</t>
  </si>
  <si>
    <t>г. Краснокамск, ул. Ленина, д. 8</t>
  </si>
  <si>
    <t>г. Краснокамск, ул. Большевистская, д. 33</t>
  </si>
  <si>
    <t>1906,7</t>
  </si>
  <si>
    <t>г. Краснокамск, ул. Дзержинского, д. 2а</t>
  </si>
  <si>
    <t>433,5</t>
  </si>
  <si>
    <t>217,9</t>
  </si>
  <si>
    <t>г. Краснокамск, ул. Ленина, д. 5</t>
  </si>
  <si>
    <t>589,1</t>
  </si>
  <si>
    <t>г. Краснокамск, ул. Чапаева, д. 27</t>
  </si>
  <si>
    <t>1251,3</t>
  </si>
  <si>
    <t>г. Краснокамск, пер. Восточный, д. 4</t>
  </si>
  <si>
    <t>910,3</t>
  </si>
  <si>
    <t>г. Краснокамск, пр. Комсомольский, д. 15</t>
  </si>
  <si>
    <t>г. Краснокамск, ул. Чапаева, д. 47</t>
  </si>
  <si>
    <t>2455,5</t>
  </si>
  <si>
    <t>г. Краснокамск, пр. Комсомольский, д. 14</t>
  </si>
  <si>
    <t>г. Краснокамск, ул. Большевистская, д. 52</t>
  </si>
  <si>
    <t>г. Краснокамск, ул. Чапаева, д. 59</t>
  </si>
  <si>
    <t>3137,7</t>
  </si>
  <si>
    <t>г. Краснокамск, пр. Комсомольский, д. 17</t>
  </si>
  <si>
    <t>г. Краснокамск, ул. Чапаева, д. 63</t>
  </si>
  <si>
    <t>3201,3</t>
  </si>
  <si>
    <t>г. Краснокамск, пер. Гознаковский, д. 2</t>
  </si>
  <si>
    <t>г. Краснокамск, ул. Карла Либкнехта, д. 4а</t>
  </si>
  <si>
    <t>г. Краснокамск, ул. Чапаева, д. 57</t>
  </si>
  <si>
    <t>1602,2</t>
  </si>
  <si>
    <t>г. Краснокамск, ул. Комарова, д. 6</t>
  </si>
  <si>
    <t>г. Краснокамск, ул. Комарова, д. 12</t>
  </si>
  <si>
    <t>г. Краснокамск, пер. Гознаковский, д. 3</t>
  </si>
  <si>
    <t>4475,5</t>
  </si>
  <si>
    <t>г. Краснокамск, ул. Калинина, д. 13</t>
  </si>
  <si>
    <t>г. Краснокамск, ул. Суворова, д. 5</t>
  </si>
  <si>
    <t>4745,3</t>
  </si>
  <si>
    <t>г. Краснокамск, пер. Пальтинский, д. 3</t>
  </si>
  <si>
    <t>г. Краснокамск, пер. Гознаковский, д. 6</t>
  </si>
  <si>
    <t>г. Краснокамск, ул. Суворова, д. 3</t>
  </si>
  <si>
    <t>г. Краснокамск, ул. Комарова, д. 5</t>
  </si>
  <si>
    <t>г. Краснокамск, пр. Рябиновый, д. 4</t>
  </si>
  <si>
    <t>г. Краснокамск, ул. Орджоникидзе, д. 4б</t>
  </si>
  <si>
    <t>2629,3</t>
  </si>
  <si>
    <t>г. Краснокамск, ул. Февральская, д. 6/3</t>
  </si>
  <si>
    <t>2767,3</t>
  </si>
  <si>
    <t>г. Краснокамск, ул. Пушкина, д. 13</t>
  </si>
  <si>
    <t>2139,5</t>
  </si>
  <si>
    <t>г. Краснокамск, ул. Чапаева, д. 2</t>
  </si>
  <si>
    <t>г. Краснокамск, ул. Энтузиастов, д. 26</t>
  </si>
  <si>
    <t>6881,7</t>
  </si>
  <si>
    <t>г. Краснокамск, ул. Калинина, д. 16</t>
  </si>
  <si>
    <t>г. Краснокамск, пр. Мира, д. 6</t>
  </si>
  <si>
    <t>г. Краснокамск, ул. Шоссейная, д. 4</t>
  </si>
  <si>
    <t>п. Оверята, ул. Комсомольская, д. 4</t>
  </si>
  <si>
    <t>667,6</t>
  </si>
  <si>
    <t>п. Оверята, ул. Заводская, д. 13</t>
  </si>
  <si>
    <t>545,4</t>
  </si>
  <si>
    <t>п ст Шабуничи, ул. Железнодорожная, д. 4</t>
  </si>
  <si>
    <t>с. Мысы, ул. Центральная, д. 11</t>
  </si>
  <si>
    <t>1971</t>
  </si>
  <si>
    <t>522</t>
  </si>
  <si>
    <t>д. Брагино, ул. Центральная, д. 3</t>
  </si>
  <si>
    <t>1973</t>
  </si>
  <si>
    <t>522,8</t>
  </si>
  <si>
    <t>д. Брагино, ул. Центральная, д. 1</t>
  </si>
  <si>
    <t>524,4</t>
  </si>
  <si>
    <t>д. Брагино, ул. Центральная, д. 2</t>
  </si>
  <si>
    <t>1974</t>
  </si>
  <si>
    <t>521,7</t>
  </si>
  <si>
    <t>п. Оверята, ул. Кирпичная, д. 6а</t>
  </si>
  <si>
    <t>1987</t>
  </si>
  <si>
    <t>982,3</t>
  </si>
  <si>
    <t>с. Стряпунята, ул. Молодежная, д. 10</t>
  </si>
  <si>
    <t>527,2</t>
  </si>
  <si>
    <t>с. Стряпунята, ул. Энтузиастов, д. 2</t>
  </si>
  <si>
    <t>1691,4</t>
  </si>
  <si>
    <t>с. Стряпунята, ул. Энтузиастов, д. 9</t>
  </si>
  <si>
    <t>948,3</t>
  </si>
  <si>
    <t>с. Стряпунята, ул. Транспортная, д. 2</t>
  </si>
  <si>
    <t>1477,8</t>
  </si>
  <si>
    <t>шлакоблочные</t>
  </si>
  <si>
    <t>кирпичные</t>
  </si>
  <si>
    <t>панельные</t>
  </si>
  <si>
    <t>смешанные</t>
  </si>
  <si>
    <t>ХВС/ГВС</t>
  </si>
  <si>
    <t xml:space="preserve">Всего на 2019 год </t>
  </si>
  <si>
    <t>КО</t>
  </si>
  <si>
    <t xml:space="preserve">Техническое освидетельствование смонтированного (модернизированного) лифта перед вводом в эксплуатацию </t>
  </si>
  <si>
    <t>г. Краснокамск, ул. Большевистская, д. 34</t>
  </si>
  <si>
    <t>г. Краснокамск, ул. Чехова, д. 2</t>
  </si>
  <si>
    <t>г. Краснокамск, ул. Большевистская, д. 25</t>
  </si>
  <si>
    <t>г. Краснокамск, ул. Чехова, д. 4</t>
  </si>
  <si>
    <t>г. Краснокамск, ул. Ленина, д. 12</t>
  </si>
  <si>
    <t>г. Краснокамск, пер. Банковский, д. 4</t>
  </si>
  <si>
    <t>г. Краснокамск, ул. Большевистская, д. 15</t>
  </si>
  <si>
    <t>г. Краснокамск, пр-кт Комсомольский, д. 24</t>
  </si>
  <si>
    <t>г. Краснокамск, ул. Карла Маркса, д. 4а</t>
  </si>
  <si>
    <t>г. Краснокамск, ул. Большевистская, д. 13</t>
  </si>
  <si>
    <t>г. Краснокамск, ул. Культуры, д. 3</t>
  </si>
  <si>
    <t>г. Краснокамск, ул. Чапаева, д. 21</t>
  </si>
  <si>
    <t>г. Краснокамск, ул. Чапаева, д. 65</t>
  </si>
  <si>
    <t>г. Краснокамск, ул. Школьная, д. 20/1</t>
  </si>
  <si>
    <t>г. Краснокамск, ул. Чапаева, д. 57а</t>
  </si>
  <si>
    <t>г. Краснокамск, пер. Гознаковский, д. 4</t>
  </si>
  <si>
    <t>г. Краснокамск, ул. Пушкина, д. 6</t>
  </si>
  <si>
    <t>г. Краснокамск, ул. Коммунистическая, д. 14</t>
  </si>
  <si>
    <t>г. Краснокамск, ул. Калинина, д. 7</t>
  </si>
  <si>
    <t>г. Краснокамск, ул. Калинина, д. 5/2</t>
  </si>
  <si>
    <t>г. Краснокамск, ул. Энтузиастов, д. 5</t>
  </si>
  <si>
    <t>г. Краснокамск, пер. Пальтинский, д. 4</t>
  </si>
  <si>
    <t>г. Краснокамск, пр. Рябиновый, д. 2</t>
  </si>
  <si>
    <t>г. Краснокамск, пр. Рождественский, д. 3а</t>
  </si>
  <si>
    <t>г. Краснокамск, ул. Карла Маркса, д. 87</t>
  </si>
  <si>
    <t>г. Краснокамск, ул. Школьная, д. 7</t>
  </si>
  <si>
    <t>г. Краснокамск, ул. Василия Шваи, д. 2</t>
  </si>
  <si>
    <t>г. Краснокамск, ул. 50 лет Октября, д. 9</t>
  </si>
  <si>
    <t>г. Краснокамск, ул. Чапаева, д. 23</t>
  </si>
  <si>
    <t>п. Оверята, ул. Заводская, д. 17</t>
  </si>
  <si>
    <t>п. Оверята, ул. Линейная, д. 5</t>
  </si>
  <si>
    <t>п. Оверята, ул. Заводская, д. 15</t>
  </si>
  <si>
    <t>д. Новая Ивановка, ул. Совхозная, д. 2</t>
  </si>
  <si>
    <t>п. Оверята, ул. Кирпичная, д. 6</t>
  </si>
  <si>
    <t>п. Оверята, ул. Кирпичная, д. 8</t>
  </si>
  <si>
    <t>п. Оверята, ул. Строителей, д. 10</t>
  </si>
  <si>
    <t>п. Оверята, ул. Строителей, д. 8</t>
  </si>
  <si>
    <t>п. Оверята, ул. Строителей, д. 6</t>
  </si>
  <si>
    <t>п. Оверята, ул. Строителей, д. 4</t>
  </si>
  <si>
    <t>с. Усть-Сыны, ул. Совхозная, д. 10</t>
  </si>
  <si>
    <t>с. Усть-Сыны, ул. Совхозная, д. 8</t>
  </si>
  <si>
    <t>с. Стряпунята, ул. Молодежная, д. 1</t>
  </si>
  <si>
    <t>с. Стряпунята, ул. Молодежная, д. 2</t>
  </si>
  <si>
    <t>с. Стряпунята, ул. Молодежная, д. 4</t>
  </si>
  <si>
    <t>с. Стряпунята, ул. Молодежная, д. 5</t>
  </si>
  <si>
    <t>с. Стряпунята, ул. Энтузиастов, д. 1</t>
  </si>
  <si>
    <t>с. Стряпунята, ул. Энтузиастов, д. 3</t>
  </si>
  <si>
    <t>с. Стряпунята, ул. Советская, д. 3</t>
  </si>
  <si>
    <t>п. Майский, пер. Заводской, д. 1</t>
  </si>
  <si>
    <t xml:space="preserve">Всего на 2020 год </t>
  </si>
  <si>
    <t>г. Краснокамск, ул. Дзержинского, д. 4а</t>
  </si>
  <si>
    <t>г. Краснокамск, ул. Фрунзе, д. 1</t>
  </si>
  <si>
    <t>г. Краснокамск, пр. Комсомольский, д. 7</t>
  </si>
  <si>
    <t>г. Краснокамск, ул. Культуры, д. 6</t>
  </si>
  <si>
    <t>г. Краснокамск, ул. Пушкина, д. 4</t>
  </si>
  <si>
    <t>г. Краснокамск, ул. Комарова, д. 4</t>
  </si>
  <si>
    <t>г. Краснокамск, ул. Комарова, д. 14</t>
  </si>
  <si>
    <t>г. Краснокамск, ул. Энтузиастов, д. 6</t>
  </si>
  <si>
    <t>г. Краснокамск, ул. Энтузиастов, д. 24</t>
  </si>
  <si>
    <t>г. Краснокамск, ул. Калинина, д. 11</t>
  </si>
  <si>
    <t>г. Краснокамск, ул. Пушкина, д. 12</t>
  </si>
  <si>
    <t>г. Краснокамск, ул. Энтузиастов, д. 7</t>
  </si>
  <si>
    <t>г. Краснокамск, ул. Энтузиастов, д. 10</t>
  </si>
  <si>
    <t>г. Краснокамск, ул. Энтузиастов, д. 12</t>
  </si>
  <si>
    <t>г. Краснокамск, ул. Калинина, д. 6</t>
  </si>
  <si>
    <t>г. Краснокамск, ул. Пушкина, д. 11</t>
  </si>
  <si>
    <t>г. Краснокамск, пр. Маяковского, д. 11</t>
  </si>
  <si>
    <t>г. Краснокамск, ул. Карла Либкнехта, д. 2б</t>
  </si>
  <si>
    <t>г. Краснокамск, ул. Калинина, д. 22</t>
  </si>
  <si>
    <t>п. Оверята, ул. Заводская, д. 19</t>
  </si>
  <si>
    <t>п. Оверята, ул. Комсомольская, д. 8</t>
  </si>
  <si>
    <t>п. Оверята, ул. Кирпичная, д. 4</t>
  </si>
  <si>
    <t>п. Оверята, ул. Комсомольская, д. 2</t>
  </si>
  <si>
    <t>д. Брагино, ул. Центральная, д. 4</t>
  </si>
  <si>
    <t>д. Брагино, ул. Центральная, д. 5</t>
  </si>
  <si>
    <t>п. Оверята, ул. Кирпичная, д. 8а</t>
  </si>
  <si>
    <t>п. Майский, ул. Центральная, д. 12</t>
  </si>
  <si>
    <t>Способ формирования фонда капитального ремонта</t>
  </si>
  <si>
    <t>Итого с плановой датой завершения работ в 2018 г. по Краснокамскому  муниципальному району</t>
  </si>
  <si>
    <t>Итого с плановой датой завершения работ в 2019 г. по Краснокамскому  муниципальному району</t>
  </si>
  <si>
    <t>Итого с плановой датой завершения работ в 2020 г. по Краснокамскому  муниципальному району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</si>
  <si>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
</t>
  </si>
  <si>
    <t>Краснокамского муниципального района на 2018-2020 годы</t>
  </si>
  <si>
    <t>Форма 1</t>
  </si>
  <si>
    <t>Реестр многоквартирных домов по видам капитального ремонта общего имущества</t>
  </si>
  <si>
    <t xml:space="preserve">Форма 2 </t>
  </si>
  <si>
    <t>Планируемые показатели выполнения работ по капитальному ремонту многоквартирных домов</t>
  </si>
  <si>
    <t>Всего на 2018 год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</si>
  <si>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Краснокамского муниципального района                от    №      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</si>
  <si>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Краснокамского муниципального района                             от       №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</si>
  <si>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Краснокамского муниципального района                                                от     №                           </t>
  </si>
  <si>
    <t>Всего по Краснокамскому муниципальному району на 2018-2020 годы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</si>
</sst>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General"/>
  </numFmts>
  <fonts count="2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2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Arial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164" fontId="7" fillId="0" borderId="0"/>
    <xf numFmtId="164" fontId="7" fillId="0" borderId="0" applyBorder="0" applyProtection="0"/>
    <xf numFmtId="0" fontId="4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13" fillId="0" borderId="0"/>
  </cellStyleXfs>
  <cellXfs count="219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0" xfId="0" applyFont="1" applyFill="1"/>
    <xf numFmtId="0" fontId="6" fillId="0" borderId="0" xfId="0" applyFont="1" applyFill="1"/>
    <xf numFmtId="0" fontId="5" fillId="0" borderId="0" xfId="0" applyFont="1" applyFill="1"/>
    <xf numFmtId="0" fontId="6" fillId="2" borderId="0" xfId="0" applyFont="1" applyFill="1"/>
    <xf numFmtId="0" fontId="5" fillId="2" borderId="0" xfId="0" applyFont="1" applyFill="1"/>
    <xf numFmtId="0" fontId="9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4" fontId="9" fillId="0" borderId="0" xfId="0" applyNumberFormat="1" applyFont="1" applyAlignment="1">
      <alignment horizontal="center" vertical="center"/>
    </xf>
    <xf numFmtId="0" fontId="9" fillId="0" borderId="0" xfId="0" applyNumberFormat="1" applyFont="1"/>
    <xf numFmtId="0" fontId="9" fillId="2" borderId="0" xfId="0" applyFont="1" applyFill="1"/>
    <xf numFmtId="0" fontId="12" fillId="0" borderId="1" xfId="0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4" fontId="10" fillId="2" borderId="1" xfId="3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3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" fontId="11" fillId="2" borderId="3" xfId="0" applyNumberFormat="1" applyFont="1" applyFill="1" applyBorder="1" applyAlignment="1" applyProtection="1">
      <alignment horizontal="center" vertical="center"/>
      <protection locked="0"/>
    </xf>
    <xf numFmtId="4" fontId="12" fillId="0" borderId="5" xfId="0" applyNumberFormat="1" applyFont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/>
    </xf>
    <xf numFmtId="4" fontId="10" fillId="2" borderId="3" xfId="3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4" fontId="11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5" fillId="4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" fontId="15" fillId="5" borderId="1" xfId="0" applyNumberFormat="1" applyFont="1" applyFill="1" applyBorder="1" applyAlignment="1">
      <alignment horizontal="center" vertical="center"/>
    </xf>
    <xf numFmtId="4" fontId="17" fillId="4" borderId="5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3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3" fillId="0" borderId="0" xfId="9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0" xfId="0" applyFont="1" applyAlignment="1"/>
    <xf numFmtId="0" fontId="12" fillId="0" borderId="0" xfId="0" applyFont="1" applyAlignment="1"/>
    <xf numFmtId="0" fontId="9" fillId="0" borderId="0" xfId="0" applyFont="1" applyAlignment="1">
      <alignment vertical="top" wrapText="1"/>
    </xf>
    <xf numFmtId="0" fontId="12" fillId="0" borderId="0" xfId="0" applyFont="1"/>
    <xf numFmtId="0" fontId="12" fillId="2" borderId="0" xfId="0" applyFont="1" applyFill="1"/>
    <xf numFmtId="0" fontId="12" fillId="0" borderId="0" xfId="0" applyFont="1" applyFill="1"/>
    <xf numFmtId="0" fontId="12" fillId="0" borderId="0" xfId="0" applyNumberFormat="1" applyFont="1" applyFill="1" applyAlignment="1">
      <alignment horizontal="center"/>
    </xf>
    <xf numFmtId="0" fontId="17" fillId="0" borderId="0" xfId="0" applyFont="1" applyFill="1"/>
    <xf numFmtId="4" fontId="17" fillId="2" borderId="0" xfId="0" applyNumberFormat="1" applyFont="1" applyFill="1"/>
    <xf numFmtId="4" fontId="12" fillId="0" borderId="0" xfId="0" applyNumberFormat="1" applyFont="1"/>
    <xf numFmtId="0" fontId="17" fillId="2" borderId="0" xfId="0" applyFont="1" applyFill="1"/>
    <xf numFmtId="4" fontId="19" fillId="0" borderId="0" xfId="0" applyNumberFormat="1" applyFont="1"/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center"/>
    </xf>
    <xf numFmtId="4" fontId="20" fillId="0" borderId="0" xfId="0" applyNumberFormat="1" applyFont="1" applyFill="1"/>
    <xf numFmtId="4" fontId="20" fillId="2" borderId="0" xfId="0" applyNumberFormat="1" applyFont="1" applyFill="1"/>
    <xf numFmtId="4" fontId="19" fillId="2" borderId="0" xfId="0" applyNumberFormat="1" applyFont="1" applyFill="1"/>
    <xf numFmtId="0" fontId="11" fillId="0" borderId="5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textRotation="90" wrapText="1"/>
    </xf>
    <xf numFmtId="0" fontId="10" fillId="2" borderId="4" xfId="0" applyNumberFormat="1" applyFont="1" applyFill="1" applyBorder="1" applyAlignment="1">
      <alignment horizontal="center" vertical="center" textRotation="90" wrapText="1"/>
    </xf>
    <xf numFmtId="0" fontId="10" fillId="2" borderId="5" xfId="0" applyNumberFormat="1" applyFont="1" applyFill="1" applyBorder="1" applyAlignment="1">
      <alignment horizontal="center" vertical="center" textRotation="90" wrapText="1"/>
    </xf>
    <xf numFmtId="4" fontId="10" fillId="2" borderId="1" xfId="0" applyNumberFormat="1" applyFont="1" applyFill="1" applyBorder="1" applyAlignment="1">
      <alignment horizontal="center" vertical="center" textRotation="90" wrapText="1"/>
    </xf>
    <xf numFmtId="14" fontId="10" fillId="2" borderId="1" xfId="0" applyNumberFormat="1" applyFont="1" applyFill="1" applyBorder="1" applyAlignment="1">
      <alignment horizontal="center" vertical="center" textRotation="90" wrapText="1"/>
    </xf>
    <xf numFmtId="4" fontId="10" fillId="2" borderId="3" xfId="0" applyNumberFormat="1" applyFont="1" applyFill="1" applyBorder="1" applyAlignment="1">
      <alignment horizontal="center" vertical="center" textRotation="90"/>
    </xf>
    <xf numFmtId="4" fontId="10" fillId="2" borderId="4" xfId="0" applyNumberFormat="1" applyFont="1" applyFill="1" applyBorder="1" applyAlignment="1">
      <alignment horizontal="center" vertical="center" textRotation="90"/>
    </xf>
    <xf numFmtId="4" fontId="10" fillId="2" borderId="5" xfId="0" applyNumberFormat="1" applyFont="1" applyFill="1" applyBorder="1" applyAlignment="1">
      <alignment horizontal="center" vertical="center" textRotation="90"/>
    </xf>
    <xf numFmtId="0" fontId="10" fillId="2" borderId="2" xfId="0" applyNumberFormat="1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right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15" fillId="5" borderId="1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center" vertical="center" textRotation="90" wrapText="1"/>
    </xf>
    <xf numFmtId="4" fontId="10" fillId="2" borderId="3" xfId="0" applyNumberFormat="1" applyFont="1" applyFill="1" applyBorder="1" applyAlignment="1">
      <alignment horizontal="center" vertical="center" textRotation="90" wrapText="1"/>
    </xf>
    <xf numFmtId="4" fontId="10" fillId="2" borderId="4" xfId="0" applyNumberFormat="1" applyFont="1" applyFill="1" applyBorder="1" applyAlignment="1">
      <alignment horizontal="center" vertical="center" textRotation="90" wrapText="1"/>
    </xf>
    <xf numFmtId="4" fontId="10" fillId="2" borderId="5" xfId="0" applyNumberFormat="1" applyFont="1" applyFill="1" applyBorder="1" applyAlignment="1">
      <alignment horizontal="center" vertical="center" textRotation="90" wrapText="1"/>
    </xf>
    <xf numFmtId="4" fontId="15" fillId="4" borderId="6" xfId="0" applyNumberFormat="1" applyFont="1" applyFill="1" applyBorder="1" applyAlignment="1">
      <alignment horizontal="right" vertical="center" wrapText="1"/>
    </xf>
    <xf numFmtId="4" fontId="15" fillId="4" borderId="2" xfId="0" applyNumberFormat="1" applyFont="1" applyFill="1" applyBorder="1" applyAlignment="1">
      <alignment horizontal="righ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4" fontId="15" fillId="5" borderId="2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textRotation="90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textRotation="90" wrapText="1"/>
    </xf>
    <xf numFmtId="4" fontId="9" fillId="2" borderId="3" xfId="0" applyNumberFormat="1" applyFont="1" applyFill="1" applyBorder="1" applyAlignment="1">
      <alignment horizontal="center" vertical="center" textRotation="90" wrapText="1"/>
    </xf>
    <xf numFmtId="4" fontId="9" fillId="2" borderId="5" xfId="0" applyNumberFormat="1" applyFont="1" applyFill="1" applyBorder="1" applyAlignment="1">
      <alignment horizontal="center" vertical="center" textRotation="90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0">
    <cellStyle name="Excel Built-in Normal" xfId="4"/>
    <cellStyle name="Excel Built-in Normal 1" xfId="3"/>
    <cellStyle name="Обычный" xfId="0" builtinId="0"/>
    <cellStyle name="Обычный 10" xfId="7"/>
    <cellStyle name="Обычный 2" xfId="1"/>
    <cellStyle name="Обычный 2 2" xfId="6"/>
    <cellStyle name="Обычный 3" xfId="5"/>
    <cellStyle name="Обычный 4" xfId="2"/>
    <cellStyle name="Обычный_Лист1" xfId="9"/>
    <cellStyle name="Финансовый" xfId="8" builtinId="3"/>
  </cellStyles>
  <dxfs count="0"/>
  <tableStyles count="0" defaultTableStyle="TableStyleMedium2" defaultPivotStyle="PivotStyleMedium9"/>
  <colors>
    <mruColors>
      <color rgb="FF66FFFF"/>
      <color rgb="FFF96345"/>
      <color rgb="FFFF00FF"/>
      <color rgb="FF66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0"/>
  <sheetViews>
    <sheetView tabSelected="1" view="pageBreakPreview" zoomScale="55" zoomScaleNormal="60" zoomScaleSheetLayoutView="55" workbookViewId="0">
      <pane ySplit="10" topLeftCell="A14" activePane="bottomLeft" state="frozen"/>
      <selection pane="bottomLeft" activeCell="B68" sqref="B68"/>
    </sheetView>
  </sheetViews>
  <sheetFormatPr defaultColWidth="9.140625" defaultRowHeight="18.75"/>
  <cols>
    <col min="1" max="1" width="6.140625" style="63" customWidth="1"/>
    <col min="2" max="2" width="52.5703125" style="65" customWidth="1"/>
    <col min="3" max="3" width="7.5703125" style="63" customWidth="1"/>
    <col min="4" max="4" width="12.28515625" style="63" customWidth="1"/>
    <col min="5" max="5" width="20.7109375" style="63" customWidth="1"/>
    <col min="6" max="7" width="4.7109375" style="63" customWidth="1"/>
    <col min="8" max="8" width="15.28515625" style="90" customWidth="1"/>
    <col min="9" max="9" width="13.85546875" style="91" customWidth="1"/>
    <col min="10" max="10" width="13.85546875" style="90" customWidth="1"/>
    <col min="11" max="11" width="12.85546875" style="64" customWidth="1"/>
    <col min="12" max="12" width="19.42578125" style="92" customWidth="1"/>
    <col min="13" max="13" width="7.140625" style="90" customWidth="1"/>
    <col min="14" max="15" width="5.5703125" style="90" customWidth="1"/>
    <col min="16" max="16" width="19.42578125" style="90" customWidth="1"/>
    <col min="17" max="18" width="11.7109375" style="90" customWidth="1"/>
    <col min="19" max="19" width="14.140625" style="63" customWidth="1"/>
    <col min="20" max="20" width="7.140625" style="63" customWidth="1"/>
    <col min="21" max="21" width="8.42578125" style="144" customWidth="1"/>
    <col min="22" max="22" width="8.42578125" style="136" customWidth="1"/>
    <col min="23" max="23" width="13.42578125" style="2" bestFit="1" customWidth="1"/>
    <col min="24" max="24" width="9.140625" style="2"/>
    <col min="25" max="25" width="10.28515625" style="2" bestFit="1" customWidth="1"/>
    <col min="26" max="16384" width="9.140625" style="2"/>
  </cols>
  <sheetData>
    <row r="1" spans="1:38" s="1" customFormat="1" ht="49.5" customHeight="1">
      <c r="K1" s="133"/>
      <c r="L1" s="133"/>
      <c r="M1" s="133"/>
      <c r="N1" s="133"/>
      <c r="P1" s="183" t="s">
        <v>286</v>
      </c>
      <c r="Q1" s="183"/>
      <c r="R1" s="183"/>
      <c r="S1" s="183"/>
      <c r="T1" s="183"/>
      <c r="U1" s="144"/>
      <c r="V1" s="136"/>
    </row>
    <row r="2" spans="1:38" s="11" customFormat="1" ht="20.25" customHeight="1">
      <c r="A2" s="184" t="s">
        <v>279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44"/>
      <c r="V2" s="136"/>
    </row>
    <row r="3" spans="1:38" s="11" customFormat="1" ht="19.5" customHeight="1">
      <c r="A3" s="184" t="s">
        <v>280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44"/>
      <c r="V3" s="136"/>
    </row>
    <row r="4" spans="1:38" s="11" customFormat="1" ht="19.5" customHeight="1">
      <c r="A4" s="197" t="s">
        <v>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44"/>
      <c r="V4" s="136"/>
    </row>
    <row r="5" spans="1:38" ht="13.5" customHeight="1">
      <c r="A5" s="169" t="s">
        <v>281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45"/>
      <c r="V5" s="137"/>
      <c r="W5" s="7"/>
      <c r="X5" s="7"/>
      <c r="Y5" s="7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1" customFormat="1" ht="15.75" customHeight="1">
      <c r="A6" s="196" t="s">
        <v>0</v>
      </c>
      <c r="B6" s="172" t="s">
        <v>1</v>
      </c>
      <c r="C6" s="198" t="s">
        <v>2</v>
      </c>
      <c r="D6" s="172"/>
      <c r="E6" s="178" t="s">
        <v>3</v>
      </c>
      <c r="F6" s="173" t="s">
        <v>4</v>
      </c>
      <c r="G6" s="187" t="s">
        <v>5</v>
      </c>
      <c r="H6" s="188" t="s">
        <v>6</v>
      </c>
      <c r="I6" s="172" t="s">
        <v>7</v>
      </c>
      <c r="J6" s="172"/>
      <c r="K6" s="173" t="s">
        <v>8</v>
      </c>
      <c r="L6" s="172" t="s">
        <v>9</v>
      </c>
      <c r="M6" s="172"/>
      <c r="N6" s="172"/>
      <c r="O6" s="172"/>
      <c r="P6" s="172"/>
      <c r="Q6" s="176" t="s">
        <v>10</v>
      </c>
      <c r="R6" s="176" t="s">
        <v>11</v>
      </c>
      <c r="S6" s="177" t="s">
        <v>12</v>
      </c>
      <c r="T6" s="176" t="s">
        <v>275</v>
      </c>
      <c r="U6" s="145"/>
      <c r="V6" s="137"/>
      <c r="W6" s="14"/>
      <c r="X6" s="14"/>
      <c r="Y6" s="14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11" customFormat="1">
      <c r="A7" s="196"/>
      <c r="B7" s="172"/>
      <c r="C7" s="195" t="s">
        <v>13</v>
      </c>
      <c r="D7" s="181" t="s">
        <v>14</v>
      </c>
      <c r="E7" s="179"/>
      <c r="F7" s="174"/>
      <c r="G7" s="187"/>
      <c r="H7" s="189"/>
      <c r="I7" s="182" t="s">
        <v>15</v>
      </c>
      <c r="J7" s="176" t="s">
        <v>16</v>
      </c>
      <c r="K7" s="174"/>
      <c r="L7" s="170" t="s">
        <v>15</v>
      </c>
      <c r="M7" s="172" t="s">
        <v>17</v>
      </c>
      <c r="N7" s="172"/>
      <c r="O7" s="172"/>
      <c r="P7" s="172"/>
      <c r="Q7" s="176"/>
      <c r="R7" s="176"/>
      <c r="S7" s="177"/>
      <c r="T7" s="176"/>
      <c r="U7" s="145"/>
      <c r="V7" s="137"/>
      <c r="W7" s="14"/>
      <c r="X7" s="14"/>
      <c r="Y7" s="14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11" customFormat="1" ht="69.75" customHeight="1">
      <c r="A8" s="196"/>
      <c r="B8" s="172"/>
      <c r="C8" s="195"/>
      <c r="D8" s="181"/>
      <c r="E8" s="179"/>
      <c r="F8" s="174"/>
      <c r="G8" s="187"/>
      <c r="H8" s="190"/>
      <c r="I8" s="182"/>
      <c r="J8" s="176"/>
      <c r="K8" s="175"/>
      <c r="L8" s="171"/>
      <c r="M8" s="70" t="s">
        <v>18</v>
      </c>
      <c r="N8" s="70" t="s">
        <v>25</v>
      </c>
      <c r="O8" s="70" t="s">
        <v>19</v>
      </c>
      <c r="P8" s="69" t="s">
        <v>20</v>
      </c>
      <c r="Q8" s="176"/>
      <c r="R8" s="176"/>
      <c r="S8" s="177"/>
      <c r="T8" s="176"/>
      <c r="U8" s="145"/>
      <c r="V8" s="13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s="11" customFormat="1" ht="28.5" customHeight="1">
      <c r="A9" s="196"/>
      <c r="B9" s="172"/>
      <c r="C9" s="195"/>
      <c r="D9" s="181"/>
      <c r="E9" s="180"/>
      <c r="F9" s="175"/>
      <c r="G9" s="187"/>
      <c r="H9" s="69" t="s">
        <v>21</v>
      </c>
      <c r="I9" s="28" t="s">
        <v>21</v>
      </c>
      <c r="J9" s="69" t="s">
        <v>21</v>
      </c>
      <c r="K9" s="112" t="s">
        <v>22</v>
      </c>
      <c r="L9" s="69" t="s">
        <v>23</v>
      </c>
      <c r="M9" s="69" t="s">
        <v>23</v>
      </c>
      <c r="N9" s="69" t="s">
        <v>23</v>
      </c>
      <c r="O9" s="69" t="s">
        <v>23</v>
      </c>
      <c r="P9" s="69" t="s">
        <v>23</v>
      </c>
      <c r="Q9" s="69" t="s">
        <v>24</v>
      </c>
      <c r="R9" s="69" t="s">
        <v>24</v>
      </c>
      <c r="S9" s="177"/>
      <c r="T9" s="176"/>
      <c r="U9" s="145"/>
      <c r="V9" s="13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94" customFormat="1">
      <c r="A10" s="113">
        <v>1</v>
      </c>
      <c r="B10" s="71">
        <v>2</v>
      </c>
      <c r="C10" s="29">
        <v>3</v>
      </c>
      <c r="D10" s="30">
        <v>4</v>
      </c>
      <c r="E10" s="30">
        <v>5</v>
      </c>
      <c r="F10" s="71">
        <v>6</v>
      </c>
      <c r="G10" s="71">
        <v>7</v>
      </c>
      <c r="H10" s="71">
        <v>8</v>
      </c>
      <c r="I10" s="31">
        <v>9</v>
      </c>
      <c r="J10" s="71">
        <v>10</v>
      </c>
      <c r="K10" s="112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146"/>
      <c r="V10" s="139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 s="4" customFormat="1" ht="32.25" customHeight="1">
      <c r="A11" s="193" t="s">
        <v>289</v>
      </c>
      <c r="B11" s="194"/>
      <c r="C11" s="75"/>
      <c r="D11" s="97"/>
      <c r="E11" s="97"/>
      <c r="F11" s="75"/>
      <c r="G11" s="75"/>
      <c r="H11" s="75">
        <f>H12+H78+H130</f>
        <v>345483.30000000005</v>
      </c>
      <c r="I11" s="75">
        <f>I12+I78+I130</f>
        <v>237122.2</v>
      </c>
      <c r="J11" s="75">
        <f>J12+J78+J130</f>
        <v>266192.63</v>
      </c>
      <c r="K11" s="75">
        <f>K12+K78+K130</f>
        <v>13621</v>
      </c>
      <c r="L11" s="75">
        <f>L12+L78+L130</f>
        <v>793956713.92799997</v>
      </c>
      <c r="M11" s="75">
        <f>M12+M78+M130</f>
        <v>0</v>
      </c>
      <c r="N11" s="75">
        <f>N12+N78+N130</f>
        <v>0</v>
      </c>
      <c r="O11" s="75">
        <f>O12+O78+O130</f>
        <v>0</v>
      </c>
      <c r="P11" s="75">
        <f>P12+P78+P130</f>
        <v>793956713.92799997</v>
      </c>
      <c r="Q11" s="75"/>
      <c r="R11" s="75"/>
      <c r="S11" s="75"/>
      <c r="T11" s="75"/>
      <c r="U11" s="147"/>
      <c r="V11" s="14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8" customFormat="1">
      <c r="A12" s="191" t="s">
        <v>285</v>
      </c>
      <c r="B12" s="192"/>
      <c r="C12" s="76"/>
      <c r="D12" s="77"/>
      <c r="E12" s="77"/>
      <c r="F12" s="76"/>
      <c r="G12" s="76"/>
      <c r="H12" s="76">
        <f t="shared" ref="H12:P12" si="0">SUM(H13:H77)</f>
        <v>146740.50000000006</v>
      </c>
      <c r="I12" s="76">
        <f t="shared" si="0"/>
        <v>66383.700000000012</v>
      </c>
      <c r="J12" s="76">
        <f t="shared" si="0"/>
        <v>115600.6</v>
      </c>
      <c r="K12" s="95">
        <f t="shared" si="0"/>
        <v>5688</v>
      </c>
      <c r="L12" s="76">
        <f t="shared" si="0"/>
        <v>284796688.59999996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284796688.59999996</v>
      </c>
      <c r="Q12" s="98"/>
      <c r="R12" s="99"/>
      <c r="S12" s="76"/>
      <c r="T12" s="76"/>
      <c r="U12" s="148"/>
      <c r="V12" s="141"/>
    </row>
    <row r="13" spans="1:38">
      <c r="A13" s="21">
        <v>1</v>
      </c>
      <c r="B13" s="22" t="s">
        <v>74</v>
      </c>
      <c r="C13" s="42">
        <v>1949</v>
      </c>
      <c r="D13" s="36">
        <v>1949</v>
      </c>
      <c r="E13" s="15" t="s">
        <v>191</v>
      </c>
      <c r="F13" s="50" t="s">
        <v>60</v>
      </c>
      <c r="G13" s="36">
        <v>1</v>
      </c>
      <c r="H13" s="35">
        <v>555.70000000000005</v>
      </c>
      <c r="I13" s="47" t="s">
        <v>75</v>
      </c>
      <c r="J13" s="35">
        <v>512.79999999999995</v>
      </c>
      <c r="K13" s="33">
        <v>22</v>
      </c>
      <c r="L13" s="34">
        <v>1786841.344</v>
      </c>
      <c r="M13" s="35"/>
      <c r="N13" s="35"/>
      <c r="O13" s="35"/>
      <c r="P13" s="34">
        <v>1786841.344</v>
      </c>
      <c r="Q13" s="67">
        <v>3484.4800000000005</v>
      </c>
      <c r="R13" s="18">
        <v>3484.4800000000005</v>
      </c>
      <c r="S13" s="32">
        <v>43465</v>
      </c>
      <c r="T13" s="42" t="s">
        <v>61</v>
      </c>
    </row>
    <row r="14" spans="1:38">
      <c r="A14" s="21">
        <v>2</v>
      </c>
      <c r="B14" s="22" t="s">
        <v>76</v>
      </c>
      <c r="C14" s="42">
        <v>1950</v>
      </c>
      <c r="D14" s="36">
        <v>1950</v>
      </c>
      <c r="E14" s="15" t="s">
        <v>190</v>
      </c>
      <c r="F14" s="50" t="s">
        <v>60</v>
      </c>
      <c r="G14" s="36">
        <v>2</v>
      </c>
      <c r="H14" s="35">
        <v>822.9</v>
      </c>
      <c r="I14" s="47" t="s">
        <v>77</v>
      </c>
      <c r="J14" s="35">
        <v>746.6</v>
      </c>
      <c r="K14" s="33">
        <v>27</v>
      </c>
      <c r="L14" s="34">
        <v>22286.010000000002</v>
      </c>
      <c r="M14" s="35"/>
      <c r="N14" s="35"/>
      <c r="O14" s="35"/>
      <c r="P14" s="34">
        <v>22286.010000000002</v>
      </c>
      <c r="Q14" s="67">
        <v>29.85</v>
      </c>
      <c r="R14" s="18">
        <v>29.85</v>
      </c>
      <c r="S14" s="32">
        <v>43465</v>
      </c>
      <c r="T14" s="42" t="s">
        <v>61</v>
      </c>
    </row>
    <row r="15" spans="1:38">
      <c r="A15" s="21">
        <v>3</v>
      </c>
      <c r="B15" s="22" t="s">
        <v>80</v>
      </c>
      <c r="C15" s="42">
        <v>1950</v>
      </c>
      <c r="D15" s="36">
        <v>1950</v>
      </c>
      <c r="E15" s="15" t="s">
        <v>190</v>
      </c>
      <c r="F15" s="50" t="s">
        <v>60</v>
      </c>
      <c r="G15" s="36">
        <v>1</v>
      </c>
      <c r="H15" s="35">
        <v>447</v>
      </c>
      <c r="I15" s="47" t="s">
        <v>81</v>
      </c>
      <c r="J15" s="35">
        <v>407.6</v>
      </c>
      <c r="K15" s="33">
        <v>26</v>
      </c>
      <c r="L15" s="34">
        <v>12166.86</v>
      </c>
      <c r="M15" s="35"/>
      <c r="N15" s="35"/>
      <c r="O15" s="35"/>
      <c r="P15" s="35">
        <v>12166.86</v>
      </c>
      <c r="Q15" s="67">
        <v>29.85</v>
      </c>
      <c r="R15" s="18">
        <v>29.85</v>
      </c>
      <c r="S15" s="32">
        <v>43465</v>
      </c>
      <c r="T15" s="42" t="s">
        <v>61</v>
      </c>
    </row>
    <row r="16" spans="1:38">
      <c r="A16" s="88">
        <v>4</v>
      </c>
      <c r="B16" s="22" t="s">
        <v>78</v>
      </c>
      <c r="C16" s="42">
        <v>1951</v>
      </c>
      <c r="D16" s="36">
        <v>1951</v>
      </c>
      <c r="E16" s="15" t="s">
        <v>190</v>
      </c>
      <c r="F16" s="50" t="s">
        <v>60</v>
      </c>
      <c r="G16" s="36">
        <v>2</v>
      </c>
      <c r="H16" s="35">
        <v>798.6</v>
      </c>
      <c r="I16" s="47" t="s">
        <v>79</v>
      </c>
      <c r="J16" s="35">
        <v>727.3</v>
      </c>
      <c r="K16" s="33">
        <v>23</v>
      </c>
      <c r="L16" s="34">
        <v>21709.904999999999</v>
      </c>
      <c r="M16" s="35"/>
      <c r="N16" s="35"/>
      <c r="O16" s="35"/>
      <c r="P16" s="34">
        <v>21709.904999999999</v>
      </c>
      <c r="Q16" s="67">
        <v>29.85</v>
      </c>
      <c r="R16" s="18">
        <v>29.85</v>
      </c>
      <c r="S16" s="32">
        <v>43465</v>
      </c>
      <c r="T16" s="42" t="s">
        <v>61</v>
      </c>
    </row>
    <row r="17" spans="1:22">
      <c r="A17" s="21">
        <v>5</v>
      </c>
      <c r="B17" s="22" t="s">
        <v>82</v>
      </c>
      <c r="C17" s="42">
        <v>1951</v>
      </c>
      <c r="D17" s="36">
        <v>1951</v>
      </c>
      <c r="E17" s="15" t="s">
        <v>191</v>
      </c>
      <c r="F17" s="50" t="s">
        <v>59</v>
      </c>
      <c r="G17" s="36">
        <v>2</v>
      </c>
      <c r="H17" s="35">
        <v>913.5</v>
      </c>
      <c r="I17" s="47" t="s">
        <v>83</v>
      </c>
      <c r="J17" s="35">
        <v>494</v>
      </c>
      <c r="K17" s="33">
        <v>50</v>
      </c>
      <c r="L17" s="34">
        <v>14745.900000000001</v>
      </c>
      <c r="M17" s="35"/>
      <c r="N17" s="35"/>
      <c r="O17" s="35"/>
      <c r="P17" s="35">
        <v>14745.900000000001</v>
      </c>
      <c r="Q17" s="67">
        <v>29.85</v>
      </c>
      <c r="R17" s="18">
        <v>29.85</v>
      </c>
      <c r="S17" s="32">
        <v>43465</v>
      </c>
      <c r="T17" s="42" t="s">
        <v>61</v>
      </c>
    </row>
    <row r="18" spans="1:22">
      <c r="A18" s="21">
        <v>6</v>
      </c>
      <c r="B18" s="22" t="s">
        <v>84</v>
      </c>
      <c r="C18" s="42">
        <v>1951</v>
      </c>
      <c r="D18" s="36">
        <v>1951</v>
      </c>
      <c r="E18" s="15" t="s">
        <v>190</v>
      </c>
      <c r="F18" s="50" t="s">
        <v>60</v>
      </c>
      <c r="G18" s="36">
        <v>2</v>
      </c>
      <c r="H18" s="35">
        <v>805.1</v>
      </c>
      <c r="I18" s="47" t="s">
        <v>85</v>
      </c>
      <c r="J18" s="35">
        <v>731.3</v>
      </c>
      <c r="K18" s="33">
        <v>23</v>
      </c>
      <c r="L18" s="34">
        <v>21829.305</v>
      </c>
      <c r="M18" s="35"/>
      <c r="N18" s="35"/>
      <c r="O18" s="35"/>
      <c r="P18" s="34">
        <v>21829.305</v>
      </c>
      <c r="Q18" s="67">
        <v>29.85</v>
      </c>
      <c r="R18" s="18">
        <v>29.85</v>
      </c>
      <c r="S18" s="32">
        <v>43465</v>
      </c>
      <c r="T18" s="42" t="s">
        <v>61</v>
      </c>
    </row>
    <row r="19" spans="1:22">
      <c r="A19" s="21">
        <v>7</v>
      </c>
      <c r="B19" s="22" t="s">
        <v>86</v>
      </c>
      <c r="C19" s="42">
        <v>1951</v>
      </c>
      <c r="D19" s="36">
        <v>1951</v>
      </c>
      <c r="E19" s="15" t="s">
        <v>190</v>
      </c>
      <c r="F19" s="50" t="s">
        <v>60</v>
      </c>
      <c r="G19" s="36">
        <v>2</v>
      </c>
      <c r="H19" s="35">
        <v>504.9</v>
      </c>
      <c r="I19" s="47" t="s">
        <v>87</v>
      </c>
      <c r="J19" s="35">
        <v>644.29999999999995</v>
      </c>
      <c r="K19" s="33">
        <v>28</v>
      </c>
      <c r="L19" s="34">
        <v>19232.355</v>
      </c>
      <c r="M19" s="35"/>
      <c r="N19" s="35"/>
      <c r="O19" s="35"/>
      <c r="P19" s="34">
        <v>19232.355</v>
      </c>
      <c r="Q19" s="67">
        <v>29.85</v>
      </c>
      <c r="R19" s="18">
        <v>29.85</v>
      </c>
      <c r="S19" s="32">
        <v>43465</v>
      </c>
      <c r="T19" s="42" t="s">
        <v>61</v>
      </c>
    </row>
    <row r="20" spans="1:22">
      <c r="A20" s="88">
        <v>8</v>
      </c>
      <c r="B20" s="22" t="s">
        <v>88</v>
      </c>
      <c r="C20" s="42">
        <v>1952</v>
      </c>
      <c r="D20" s="36">
        <v>1952</v>
      </c>
      <c r="E20" s="15" t="s">
        <v>190</v>
      </c>
      <c r="F20" s="50" t="s">
        <v>60</v>
      </c>
      <c r="G20" s="36">
        <v>2</v>
      </c>
      <c r="H20" s="35">
        <v>985.6</v>
      </c>
      <c r="I20" s="47" t="s">
        <v>89</v>
      </c>
      <c r="J20" s="35">
        <v>837.2</v>
      </c>
      <c r="K20" s="33">
        <v>23</v>
      </c>
      <c r="L20" s="34">
        <v>24990.420000000002</v>
      </c>
      <c r="M20" s="35"/>
      <c r="N20" s="35"/>
      <c r="O20" s="35"/>
      <c r="P20" s="34">
        <v>24990.420000000002</v>
      </c>
      <c r="Q20" s="67">
        <v>29.85</v>
      </c>
      <c r="R20" s="18">
        <v>29.85</v>
      </c>
      <c r="S20" s="32">
        <v>43465</v>
      </c>
      <c r="T20" s="42" t="s">
        <v>61</v>
      </c>
    </row>
    <row r="21" spans="1:22">
      <c r="A21" s="21">
        <v>9</v>
      </c>
      <c r="B21" s="22" t="s">
        <v>90</v>
      </c>
      <c r="C21" s="42">
        <v>1952</v>
      </c>
      <c r="D21" s="36">
        <v>1952</v>
      </c>
      <c r="E21" s="15" t="s">
        <v>190</v>
      </c>
      <c r="F21" s="51" t="s">
        <v>60</v>
      </c>
      <c r="G21" s="36">
        <v>2</v>
      </c>
      <c r="H21" s="35">
        <v>913.9</v>
      </c>
      <c r="I21" s="46" t="s">
        <v>91</v>
      </c>
      <c r="J21" s="35">
        <v>905.9</v>
      </c>
      <c r="K21" s="33">
        <v>55</v>
      </c>
      <c r="L21" s="34">
        <v>27041.115000000002</v>
      </c>
      <c r="M21" s="35"/>
      <c r="N21" s="35"/>
      <c r="O21" s="35"/>
      <c r="P21" s="34">
        <v>27041.115000000002</v>
      </c>
      <c r="Q21" s="67">
        <v>29.85</v>
      </c>
      <c r="R21" s="18">
        <v>29.85</v>
      </c>
      <c r="S21" s="32">
        <v>43465</v>
      </c>
      <c r="T21" s="42" t="s">
        <v>61</v>
      </c>
    </row>
    <row r="22" spans="1:22">
      <c r="A22" s="21">
        <v>10</v>
      </c>
      <c r="B22" s="22" t="s">
        <v>92</v>
      </c>
      <c r="C22" s="43">
        <v>1953</v>
      </c>
      <c r="D22" s="36">
        <v>1953</v>
      </c>
      <c r="E22" s="15" t="s">
        <v>191</v>
      </c>
      <c r="F22" s="51" t="s">
        <v>60</v>
      </c>
      <c r="G22" s="36">
        <v>2</v>
      </c>
      <c r="H22" s="35">
        <v>817.6</v>
      </c>
      <c r="I22" s="46" t="s">
        <v>93</v>
      </c>
      <c r="J22" s="35">
        <v>674.5</v>
      </c>
      <c r="K22" s="33">
        <v>31</v>
      </c>
      <c r="L22" s="34">
        <v>20133.825000000001</v>
      </c>
      <c r="M22" s="35"/>
      <c r="N22" s="35"/>
      <c r="O22" s="35"/>
      <c r="P22" s="34">
        <v>20133.825000000001</v>
      </c>
      <c r="Q22" s="67">
        <v>29.85</v>
      </c>
      <c r="R22" s="18">
        <v>29.85</v>
      </c>
      <c r="S22" s="32">
        <v>43465</v>
      </c>
      <c r="T22" s="42" t="s">
        <v>61</v>
      </c>
    </row>
    <row r="23" spans="1:22">
      <c r="A23" s="21">
        <v>11</v>
      </c>
      <c r="B23" s="22" t="s">
        <v>94</v>
      </c>
      <c r="C23" s="43">
        <v>1953</v>
      </c>
      <c r="D23" s="36">
        <v>1953</v>
      </c>
      <c r="E23" s="15" t="s">
        <v>191</v>
      </c>
      <c r="F23" s="51" t="s">
        <v>60</v>
      </c>
      <c r="G23" s="36">
        <v>2</v>
      </c>
      <c r="H23" s="35">
        <v>712.4</v>
      </c>
      <c r="I23" s="46" t="s">
        <v>95</v>
      </c>
      <c r="J23" s="35">
        <v>535</v>
      </c>
      <c r="K23" s="33">
        <v>23</v>
      </c>
      <c r="L23" s="34">
        <v>21050.22</v>
      </c>
      <c r="M23" s="35"/>
      <c r="N23" s="35"/>
      <c r="O23" s="35"/>
      <c r="P23" s="34">
        <v>21050.22</v>
      </c>
      <c r="Q23" s="67">
        <v>29.85</v>
      </c>
      <c r="R23" s="18">
        <v>29.85</v>
      </c>
      <c r="S23" s="32">
        <v>43465</v>
      </c>
      <c r="T23" s="42" t="s">
        <v>61</v>
      </c>
    </row>
    <row r="24" spans="1:22" s="5" customFormat="1">
      <c r="A24" s="150">
        <v>12</v>
      </c>
      <c r="B24" s="130" t="s">
        <v>96</v>
      </c>
      <c r="C24" s="151">
        <v>1953</v>
      </c>
      <c r="D24" s="45">
        <v>1953</v>
      </c>
      <c r="E24" s="152" t="s">
        <v>190</v>
      </c>
      <c r="F24" s="51" t="s">
        <v>60</v>
      </c>
      <c r="G24" s="45">
        <v>2</v>
      </c>
      <c r="H24" s="46">
        <v>737</v>
      </c>
      <c r="I24" s="46">
        <v>661.8</v>
      </c>
      <c r="J24" s="46">
        <v>498.1</v>
      </c>
      <c r="K24" s="153">
        <v>23</v>
      </c>
      <c r="L24" s="154">
        <f>P24</f>
        <v>19754.73</v>
      </c>
      <c r="M24" s="46"/>
      <c r="N24" s="46"/>
      <c r="O24" s="46"/>
      <c r="P24" s="154">
        <v>19754.73</v>
      </c>
      <c r="Q24" s="86">
        <v>29.85</v>
      </c>
      <c r="R24" s="44">
        <v>29.85</v>
      </c>
      <c r="S24" s="155">
        <v>43465</v>
      </c>
      <c r="T24" s="156" t="s">
        <v>61</v>
      </c>
      <c r="U24" s="145"/>
      <c r="V24" s="157"/>
    </row>
    <row r="25" spans="1:22">
      <c r="A25" s="21">
        <v>13</v>
      </c>
      <c r="B25" s="22" t="s">
        <v>97</v>
      </c>
      <c r="C25" s="42" t="s">
        <v>71</v>
      </c>
      <c r="D25" s="36">
        <v>1953</v>
      </c>
      <c r="E25" s="15" t="s">
        <v>190</v>
      </c>
      <c r="F25" s="52" t="s">
        <v>60</v>
      </c>
      <c r="G25" s="36">
        <v>1</v>
      </c>
      <c r="H25" s="35">
        <v>403.8</v>
      </c>
      <c r="I25" s="53" t="s">
        <v>98</v>
      </c>
      <c r="J25" s="35">
        <v>243</v>
      </c>
      <c r="K25" s="33">
        <v>17</v>
      </c>
      <c r="L25" s="34">
        <v>11023.605000000001</v>
      </c>
      <c r="M25" s="35"/>
      <c r="N25" s="35"/>
      <c r="O25" s="35"/>
      <c r="P25" s="35">
        <v>11023.605000000001</v>
      </c>
      <c r="Q25" s="67">
        <v>29.85</v>
      </c>
      <c r="R25" s="18">
        <v>29.85</v>
      </c>
      <c r="S25" s="32">
        <v>43465</v>
      </c>
      <c r="T25" s="42" t="s">
        <v>61</v>
      </c>
      <c r="V25" s="142"/>
    </row>
    <row r="26" spans="1:22">
      <c r="A26" s="21">
        <v>14</v>
      </c>
      <c r="B26" s="22" t="s">
        <v>99</v>
      </c>
      <c r="C26" s="42" t="s">
        <v>71</v>
      </c>
      <c r="D26" s="36">
        <v>1953</v>
      </c>
      <c r="E26" s="15" t="s">
        <v>190</v>
      </c>
      <c r="F26" s="52" t="s">
        <v>60</v>
      </c>
      <c r="G26" s="36">
        <v>2</v>
      </c>
      <c r="H26" s="35">
        <v>686.5</v>
      </c>
      <c r="I26" s="53" t="s">
        <v>100</v>
      </c>
      <c r="J26" s="35">
        <v>408.9</v>
      </c>
      <c r="K26" s="33">
        <v>22</v>
      </c>
      <c r="L26" s="34">
        <v>18286.11</v>
      </c>
      <c r="M26" s="35"/>
      <c r="N26" s="35"/>
      <c r="O26" s="35"/>
      <c r="P26" s="35">
        <v>18286.11</v>
      </c>
      <c r="Q26" s="67">
        <v>29.85</v>
      </c>
      <c r="R26" s="18">
        <v>29.85</v>
      </c>
      <c r="S26" s="32">
        <v>43465</v>
      </c>
      <c r="T26" s="42" t="s">
        <v>61</v>
      </c>
      <c r="V26" s="142"/>
    </row>
    <row r="27" spans="1:22">
      <c r="A27" s="21">
        <v>15</v>
      </c>
      <c r="B27" s="22" t="s">
        <v>101</v>
      </c>
      <c r="C27" s="43">
        <v>1954</v>
      </c>
      <c r="D27" s="36">
        <v>1954</v>
      </c>
      <c r="E27" s="15" t="s">
        <v>191</v>
      </c>
      <c r="F27" s="52" t="s">
        <v>60</v>
      </c>
      <c r="G27" s="36">
        <v>1</v>
      </c>
      <c r="H27" s="35">
        <v>393.7</v>
      </c>
      <c r="I27" s="53" t="s">
        <v>102</v>
      </c>
      <c r="J27" s="35">
        <v>358.4</v>
      </c>
      <c r="K27" s="33">
        <v>18</v>
      </c>
      <c r="L27" s="34">
        <v>10698.24</v>
      </c>
      <c r="M27" s="35"/>
      <c r="N27" s="35"/>
      <c r="O27" s="35"/>
      <c r="P27" s="35">
        <v>10698.24</v>
      </c>
      <c r="Q27" s="67">
        <v>29.85</v>
      </c>
      <c r="R27" s="18">
        <v>29.85</v>
      </c>
      <c r="S27" s="32">
        <v>43465</v>
      </c>
      <c r="T27" s="42" t="s">
        <v>61</v>
      </c>
      <c r="V27" s="142"/>
    </row>
    <row r="28" spans="1:22">
      <c r="A28" s="88">
        <v>16</v>
      </c>
      <c r="B28" s="22" t="s">
        <v>103</v>
      </c>
      <c r="C28" s="42">
        <v>1955</v>
      </c>
      <c r="D28" s="36">
        <v>1955</v>
      </c>
      <c r="E28" s="15" t="s">
        <v>190</v>
      </c>
      <c r="F28" s="52" t="s">
        <v>60</v>
      </c>
      <c r="G28" s="36">
        <v>1</v>
      </c>
      <c r="H28" s="35">
        <v>391.2</v>
      </c>
      <c r="I28" s="53" t="s">
        <v>104</v>
      </c>
      <c r="J28" s="35">
        <v>334.7</v>
      </c>
      <c r="K28" s="33">
        <v>14</v>
      </c>
      <c r="L28" s="34">
        <v>9990.7950000000001</v>
      </c>
      <c r="M28" s="35"/>
      <c r="N28" s="35"/>
      <c r="O28" s="35"/>
      <c r="P28" s="35">
        <v>9990.7950000000001</v>
      </c>
      <c r="Q28" s="67">
        <v>29.85</v>
      </c>
      <c r="R28" s="18">
        <v>29.85</v>
      </c>
      <c r="S28" s="32">
        <v>43465</v>
      </c>
      <c r="T28" s="42" t="s">
        <v>61</v>
      </c>
      <c r="V28" s="142"/>
    </row>
    <row r="29" spans="1:22">
      <c r="A29" s="21">
        <v>17</v>
      </c>
      <c r="B29" s="22" t="s">
        <v>105</v>
      </c>
      <c r="C29" s="42">
        <v>1955</v>
      </c>
      <c r="D29" s="36">
        <v>1955</v>
      </c>
      <c r="E29" s="15" t="s">
        <v>190</v>
      </c>
      <c r="F29" s="52" t="s">
        <v>60</v>
      </c>
      <c r="G29" s="36">
        <v>2</v>
      </c>
      <c r="H29" s="35">
        <v>839</v>
      </c>
      <c r="I29" s="53" t="s">
        <v>106</v>
      </c>
      <c r="J29" s="35">
        <v>764.1</v>
      </c>
      <c r="K29" s="33">
        <v>34</v>
      </c>
      <c r="L29" s="34">
        <v>22808.385000000002</v>
      </c>
      <c r="M29" s="35"/>
      <c r="N29" s="35"/>
      <c r="O29" s="35"/>
      <c r="P29" s="34">
        <v>22808.385000000002</v>
      </c>
      <c r="Q29" s="67">
        <v>29.85</v>
      </c>
      <c r="R29" s="18">
        <v>29.85</v>
      </c>
      <c r="S29" s="32">
        <v>43465</v>
      </c>
      <c r="T29" s="42" t="s">
        <v>61</v>
      </c>
      <c r="V29" s="142"/>
    </row>
    <row r="30" spans="1:22">
      <c r="A30" s="21">
        <v>18</v>
      </c>
      <c r="B30" s="22" t="s">
        <v>107</v>
      </c>
      <c r="C30" s="42" t="s">
        <v>66</v>
      </c>
      <c r="D30" s="36">
        <v>1955</v>
      </c>
      <c r="E30" s="15" t="s">
        <v>190</v>
      </c>
      <c r="F30" s="52" t="s">
        <v>60</v>
      </c>
      <c r="G30" s="36">
        <v>2</v>
      </c>
      <c r="H30" s="35">
        <v>592.9</v>
      </c>
      <c r="I30" s="53" t="s">
        <v>108</v>
      </c>
      <c r="J30" s="35">
        <v>305</v>
      </c>
      <c r="K30" s="33">
        <v>18</v>
      </c>
      <c r="L30" s="34">
        <v>9104.25</v>
      </c>
      <c r="M30" s="35"/>
      <c r="N30" s="35"/>
      <c r="O30" s="35"/>
      <c r="P30" s="35">
        <v>9104.25</v>
      </c>
      <c r="Q30" s="67">
        <v>29.85</v>
      </c>
      <c r="R30" s="18">
        <v>29.85</v>
      </c>
      <c r="S30" s="32">
        <v>43465</v>
      </c>
      <c r="T30" s="42" t="s">
        <v>61</v>
      </c>
      <c r="V30" s="142"/>
    </row>
    <row r="31" spans="1:22">
      <c r="A31" s="21">
        <v>19</v>
      </c>
      <c r="B31" s="22" t="s">
        <v>109</v>
      </c>
      <c r="C31" s="42" t="s">
        <v>66</v>
      </c>
      <c r="D31" s="36">
        <v>1955</v>
      </c>
      <c r="E31" s="15" t="s">
        <v>190</v>
      </c>
      <c r="F31" s="37" t="s">
        <v>60</v>
      </c>
      <c r="G31" s="36">
        <v>1</v>
      </c>
      <c r="H31" s="35">
        <v>418.1</v>
      </c>
      <c r="I31" s="54" t="s">
        <v>110</v>
      </c>
      <c r="J31" s="35">
        <v>388.2</v>
      </c>
      <c r="K31" s="33">
        <v>23</v>
      </c>
      <c r="L31" s="34">
        <v>11587.77</v>
      </c>
      <c r="M31" s="35"/>
      <c r="N31" s="35"/>
      <c r="O31" s="35"/>
      <c r="P31" s="35">
        <v>11587.77</v>
      </c>
      <c r="Q31" s="67">
        <v>29.85</v>
      </c>
      <c r="R31" s="18">
        <v>29.85</v>
      </c>
      <c r="S31" s="32">
        <v>43465</v>
      </c>
      <c r="T31" s="42" t="s">
        <v>61</v>
      </c>
      <c r="V31" s="142"/>
    </row>
    <row r="32" spans="1:22">
      <c r="A32" s="88">
        <v>20</v>
      </c>
      <c r="B32" s="22" t="s">
        <v>111</v>
      </c>
      <c r="C32" s="42">
        <v>1955</v>
      </c>
      <c r="D32" s="36">
        <v>1955</v>
      </c>
      <c r="E32" s="15" t="s">
        <v>191</v>
      </c>
      <c r="F32" s="37" t="s">
        <v>69</v>
      </c>
      <c r="G32" s="36">
        <v>3</v>
      </c>
      <c r="H32" s="35">
        <v>2703.9</v>
      </c>
      <c r="I32" s="54" t="s">
        <v>112</v>
      </c>
      <c r="J32" s="35">
        <v>1997.9</v>
      </c>
      <c r="K32" s="33">
        <v>83</v>
      </c>
      <c r="L32" s="34">
        <v>8380522.8479999993</v>
      </c>
      <c r="M32" s="35"/>
      <c r="N32" s="35"/>
      <c r="O32" s="35"/>
      <c r="P32" s="34">
        <v>8380522.8479999993</v>
      </c>
      <c r="Q32" s="67">
        <v>3484.48</v>
      </c>
      <c r="R32" s="18">
        <v>3484.48</v>
      </c>
      <c r="S32" s="32">
        <v>43465</v>
      </c>
      <c r="T32" s="42" t="s">
        <v>61</v>
      </c>
      <c r="V32" s="142"/>
    </row>
    <row r="33" spans="1:22">
      <c r="A33" s="21">
        <v>21</v>
      </c>
      <c r="B33" s="22" t="s">
        <v>113</v>
      </c>
      <c r="C33" s="42" t="s">
        <v>66</v>
      </c>
      <c r="D33" s="36">
        <v>1955</v>
      </c>
      <c r="E33" s="15" t="s">
        <v>190</v>
      </c>
      <c r="F33" s="37" t="s">
        <v>60</v>
      </c>
      <c r="G33" s="36">
        <v>1</v>
      </c>
      <c r="H33" s="35">
        <v>421.7</v>
      </c>
      <c r="I33" s="54" t="s">
        <v>118</v>
      </c>
      <c r="J33" s="35">
        <v>217.9</v>
      </c>
      <c r="K33" s="33">
        <v>17</v>
      </c>
      <c r="L33" s="34">
        <v>6504.3150000000005</v>
      </c>
      <c r="M33" s="35"/>
      <c r="N33" s="35"/>
      <c r="O33" s="35"/>
      <c r="P33" s="35">
        <v>6504.3150000000005</v>
      </c>
      <c r="Q33" s="67">
        <v>29.85</v>
      </c>
      <c r="R33" s="18">
        <v>29.85</v>
      </c>
      <c r="S33" s="32">
        <v>43465</v>
      </c>
      <c r="T33" s="42" t="s">
        <v>61</v>
      </c>
      <c r="V33" s="142"/>
    </row>
    <row r="34" spans="1:22">
      <c r="A34" s="21">
        <v>22</v>
      </c>
      <c r="B34" s="22" t="s">
        <v>114</v>
      </c>
      <c r="C34" s="42">
        <v>1955</v>
      </c>
      <c r="D34" s="36">
        <v>1955</v>
      </c>
      <c r="E34" s="36" t="s">
        <v>193</v>
      </c>
      <c r="F34" s="37" t="s">
        <v>69</v>
      </c>
      <c r="G34" s="36">
        <v>2</v>
      </c>
      <c r="H34" s="35">
        <v>2076.6999999999998</v>
      </c>
      <c r="I34" s="54" t="s">
        <v>115</v>
      </c>
      <c r="J34" s="35">
        <v>1718.5</v>
      </c>
      <c r="K34" s="33">
        <v>64</v>
      </c>
      <c r="L34" s="34">
        <v>6643858.0160000008</v>
      </c>
      <c r="M34" s="35"/>
      <c r="N34" s="35"/>
      <c r="O34" s="35"/>
      <c r="P34" s="34">
        <v>6643858.0160000008</v>
      </c>
      <c r="Q34" s="67">
        <v>3484.4800000000005</v>
      </c>
      <c r="R34" s="18">
        <v>3484.4800000000005</v>
      </c>
      <c r="S34" s="32">
        <v>43465</v>
      </c>
      <c r="T34" s="42" t="s">
        <v>61</v>
      </c>
      <c r="V34" s="142"/>
    </row>
    <row r="35" spans="1:22">
      <c r="A35" s="21">
        <v>23</v>
      </c>
      <c r="B35" s="22" t="s">
        <v>116</v>
      </c>
      <c r="C35" s="42" t="s">
        <v>67</v>
      </c>
      <c r="D35" s="36">
        <v>1956</v>
      </c>
      <c r="E35" s="15" t="s">
        <v>190</v>
      </c>
      <c r="F35" s="37" t="s">
        <v>60</v>
      </c>
      <c r="G35" s="36">
        <v>2</v>
      </c>
      <c r="H35" s="35">
        <v>654.4</v>
      </c>
      <c r="I35" s="54" t="s">
        <v>117</v>
      </c>
      <c r="J35" s="35">
        <v>433.5</v>
      </c>
      <c r="K35" s="33">
        <v>44</v>
      </c>
      <c r="L35" s="34">
        <v>12939.975</v>
      </c>
      <c r="M35" s="35"/>
      <c r="N35" s="35"/>
      <c r="O35" s="35"/>
      <c r="P35" s="35">
        <v>12939.975</v>
      </c>
      <c r="Q35" s="67">
        <v>29.85</v>
      </c>
      <c r="R35" s="18">
        <v>29.85</v>
      </c>
      <c r="S35" s="32">
        <v>43465</v>
      </c>
      <c r="T35" s="42" t="s">
        <v>61</v>
      </c>
      <c r="V35" s="142"/>
    </row>
    <row r="36" spans="1:22">
      <c r="A36" s="88">
        <v>24</v>
      </c>
      <c r="B36" s="22" t="s">
        <v>119</v>
      </c>
      <c r="C36" s="42" t="s">
        <v>67</v>
      </c>
      <c r="D36" s="36">
        <v>1956</v>
      </c>
      <c r="E36" s="15" t="s">
        <v>190</v>
      </c>
      <c r="F36" s="37" t="s">
        <v>60</v>
      </c>
      <c r="G36" s="36">
        <v>2</v>
      </c>
      <c r="H36" s="35">
        <v>652.20000000000005</v>
      </c>
      <c r="I36" s="54" t="s">
        <v>120</v>
      </c>
      <c r="J36" s="35">
        <v>589.1</v>
      </c>
      <c r="K36" s="33">
        <v>36</v>
      </c>
      <c r="L36" s="34">
        <v>17584.635000000002</v>
      </c>
      <c r="M36" s="35"/>
      <c r="N36" s="35"/>
      <c r="O36" s="35"/>
      <c r="P36" s="35">
        <v>17584.635000000002</v>
      </c>
      <c r="Q36" s="67">
        <v>29.85</v>
      </c>
      <c r="R36" s="18">
        <v>29.85</v>
      </c>
      <c r="S36" s="32">
        <v>43465</v>
      </c>
      <c r="T36" s="42" t="s">
        <v>61</v>
      </c>
      <c r="V36" s="142"/>
    </row>
    <row r="37" spans="1:22">
      <c r="A37" s="21">
        <v>25</v>
      </c>
      <c r="B37" s="22" t="s">
        <v>121</v>
      </c>
      <c r="C37" s="49">
        <v>1960</v>
      </c>
      <c r="D37" s="36">
        <v>1960</v>
      </c>
      <c r="E37" s="15" t="s">
        <v>191</v>
      </c>
      <c r="F37" s="37" t="s">
        <v>69</v>
      </c>
      <c r="G37" s="36">
        <v>2</v>
      </c>
      <c r="H37" s="35">
        <v>1332.3</v>
      </c>
      <c r="I37" s="54" t="s">
        <v>122</v>
      </c>
      <c r="J37" s="35">
        <v>1251.3</v>
      </c>
      <c r="K37" s="33">
        <v>54</v>
      </c>
      <c r="L37" s="34">
        <v>3195219.5759999994</v>
      </c>
      <c r="M37" s="35"/>
      <c r="N37" s="35"/>
      <c r="O37" s="35"/>
      <c r="P37" s="34">
        <v>3195219.5759999994</v>
      </c>
      <c r="Q37" s="67">
        <v>2553.5199999999995</v>
      </c>
      <c r="R37" s="18">
        <v>2553.5199999999995</v>
      </c>
      <c r="S37" s="32">
        <v>43465</v>
      </c>
      <c r="T37" s="42" t="s">
        <v>61</v>
      </c>
      <c r="V37" s="142"/>
    </row>
    <row r="38" spans="1:22">
      <c r="A38" s="21">
        <v>26</v>
      </c>
      <c r="B38" s="22" t="s">
        <v>123</v>
      </c>
      <c r="C38" s="49">
        <v>1961</v>
      </c>
      <c r="D38" s="36">
        <v>1961</v>
      </c>
      <c r="E38" s="15" t="s">
        <v>191</v>
      </c>
      <c r="F38" s="37" t="s">
        <v>59</v>
      </c>
      <c r="G38" s="36">
        <v>2</v>
      </c>
      <c r="H38" s="35">
        <v>913.5</v>
      </c>
      <c r="I38" s="54" t="s">
        <v>124</v>
      </c>
      <c r="J38" s="35">
        <v>910.3</v>
      </c>
      <c r="K38" s="33">
        <v>50</v>
      </c>
      <c r="L38" s="34">
        <v>27172.455000000002</v>
      </c>
      <c r="M38" s="35"/>
      <c r="N38" s="35"/>
      <c r="O38" s="35"/>
      <c r="P38" s="34">
        <v>27172.455000000002</v>
      </c>
      <c r="Q38" s="67">
        <v>29.850000000000005</v>
      </c>
      <c r="R38" s="18">
        <v>29.850000000000005</v>
      </c>
      <c r="S38" s="32">
        <v>43465</v>
      </c>
      <c r="T38" s="42" t="s">
        <v>61</v>
      </c>
      <c r="V38" s="142"/>
    </row>
    <row r="39" spans="1:22" s="7" customFormat="1">
      <c r="A39" s="21">
        <v>27</v>
      </c>
      <c r="B39" s="22" t="s">
        <v>125</v>
      </c>
      <c r="C39" s="49">
        <v>1962</v>
      </c>
      <c r="D39" s="24">
        <v>1962</v>
      </c>
      <c r="E39" s="26" t="s">
        <v>191</v>
      </c>
      <c r="F39" s="38" t="s">
        <v>68</v>
      </c>
      <c r="G39" s="24">
        <v>2</v>
      </c>
      <c r="H39" s="48">
        <v>1703.5</v>
      </c>
      <c r="I39" s="58">
        <v>1585.8</v>
      </c>
      <c r="J39" s="48">
        <v>1388.6</v>
      </c>
      <c r="K39" s="23">
        <v>70</v>
      </c>
      <c r="L39" s="34">
        <v>5525688.3799999999</v>
      </c>
      <c r="M39" s="48"/>
      <c r="N39" s="48"/>
      <c r="O39" s="48"/>
      <c r="P39" s="34">
        <v>5525688.3799999999</v>
      </c>
      <c r="Q39" s="68">
        <v>3484.4799974776138</v>
      </c>
      <c r="R39" s="40">
        <v>3484.4799974776138</v>
      </c>
      <c r="S39" s="39">
        <v>43465</v>
      </c>
      <c r="T39" s="42" t="s">
        <v>61</v>
      </c>
      <c r="U39" s="149"/>
      <c r="V39" s="142"/>
    </row>
    <row r="40" spans="1:22" s="7" customFormat="1">
      <c r="A40" s="88">
        <v>28</v>
      </c>
      <c r="B40" s="22" t="s">
        <v>126</v>
      </c>
      <c r="C40" s="49">
        <v>1963</v>
      </c>
      <c r="D40" s="24">
        <v>1963</v>
      </c>
      <c r="E40" s="26" t="s">
        <v>191</v>
      </c>
      <c r="F40" s="38" t="s">
        <v>68</v>
      </c>
      <c r="G40" s="24">
        <v>3</v>
      </c>
      <c r="H40" s="48">
        <v>2634.7</v>
      </c>
      <c r="I40" s="58" t="s">
        <v>127</v>
      </c>
      <c r="J40" s="48">
        <v>2455.5</v>
      </c>
      <c r="K40" s="23">
        <v>133</v>
      </c>
      <c r="L40" s="34">
        <v>8556140.6400000006</v>
      </c>
      <c r="M40" s="48"/>
      <c r="N40" s="48"/>
      <c r="O40" s="48"/>
      <c r="P40" s="48">
        <v>8556140.6400000006</v>
      </c>
      <c r="Q40" s="68">
        <v>3484.48</v>
      </c>
      <c r="R40" s="40">
        <v>3484.48</v>
      </c>
      <c r="S40" s="39">
        <v>43465</v>
      </c>
      <c r="T40" s="42" t="s">
        <v>61</v>
      </c>
      <c r="U40" s="149"/>
      <c r="V40" s="142"/>
    </row>
    <row r="41" spans="1:22" s="7" customFormat="1">
      <c r="A41" s="21">
        <v>29</v>
      </c>
      <c r="B41" s="22" t="s">
        <v>128</v>
      </c>
      <c r="C41" s="42">
        <v>1963</v>
      </c>
      <c r="D41" s="24">
        <v>1963</v>
      </c>
      <c r="E41" s="26" t="s">
        <v>191</v>
      </c>
      <c r="F41" s="38" t="s">
        <v>68</v>
      </c>
      <c r="G41" s="24">
        <v>4</v>
      </c>
      <c r="H41" s="48">
        <v>3721.3</v>
      </c>
      <c r="I41" s="58">
        <v>3133.6</v>
      </c>
      <c r="J41" s="48">
        <v>3052.1</v>
      </c>
      <c r="K41" s="23">
        <v>137</v>
      </c>
      <c r="L41" s="34">
        <v>10918966.469999999</v>
      </c>
      <c r="M41" s="48"/>
      <c r="N41" s="48"/>
      <c r="O41" s="48"/>
      <c r="P41" s="48">
        <v>10918966.469999999</v>
      </c>
      <c r="Q41" s="68">
        <v>3484.4799814909366</v>
      </c>
      <c r="R41" s="40">
        <v>3484.4799814909366</v>
      </c>
      <c r="S41" s="39">
        <v>43465</v>
      </c>
      <c r="T41" s="42" t="s">
        <v>61</v>
      </c>
      <c r="U41" s="149"/>
      <c r="V41" s="142"/>
    </row>
    <row r="42" spans="1:22" s="7" customFormat="1">
      <c r="A42" s="21">
        <v>30</v>
      </c>
      <c r="B42" s="22" t="s">
        <v>130</v>
      </c>
      <c r="C42" s="42">
        <v>1964</v>
      </c>
      <c r="D42" s="24">
        <v>1964</v>
      </c>
      <c r="E42" s="26" t="s">
        <v>191</v>
      </c>
      <c r="F42" s="118" t="s">
        <v>68</v>
      </c>
      <c r="G42" s="24">
        <v>4</v>
      </c>
      <c r="H42" s="48">
        <v>3415.1</v>
      </c>
      <c r="I42" s="48" t="s">
        <v>131</v>
      </c>
      <c r="J42" s="48">
        <v>3137.7</v>
      </c>
      <c r="K42" s="23">
        <v>145</v>
      </c>
      <c r="L42" s="34">
        <v>10933252.896</v>
      </c>
      <c r="M42" s="48"/>
      <c r="N42" s="48"/>
      <c r="O42" s="48"/>
      <c r="P42" s="48">
        <v>10933252.896</v>
      </c>
      <c r="Q42" s="68">
        <v>3484.48</v>
      </c>
      <c r="R42" s="40">
        <v>3484.48</v>
      </c>
      <c r="S42" s="39">
        <v>43465</v>
      </c>
      <c r="T42" s="42" t="s">
        <v>61</v>
      </c>
      <c r="U42" s="149"/>
      <c r="V42" s="142"/>
    </row>
    <row r="43" spans="1:22" s="7" customFormat="1">
      <c r="A43" s="21">
        <v>31</v>
      </c>
      <c r="B43" s="130" t="s">
        <v>132</v>
      </c>
      <c r="C43" s="42">
        <v>1966</v>
      </c>
      <c r="D43" s="24">
        <v>1966</v>
      </c>
      <c r="E43" s="26" t="s">
        <v>191</v>
      </c>
      <c r="F43" s="118" t="s">
        <v>68</v>
      </c>
      <c r="G43" s="24">
        <v>4</v>
      </c>
      <c r="H43" s="48">
        <v>4463.5</v>
      </c>
      <c r="I43" s="48">
        <v>3482.5</v>
      </c>
      <c r="J43" s="48">
        <v>2547.8000000000002</v>
      </c>
      <c r="K43" s="23">
        <v>114</v>
      </c>
      <c r="L43" s="34">
        <v>12134701.6</v>
      </c>
      <c r="M43" s="48"/>
      <c r="N43" s="48"/>
      <c r="O43" s="48"/>
      <c r="P43" s="48">
        <v>12134701.6</v>
      </c>
      <c r="Q43" s="68">
        <v>3484.48</v>
      </c>
      <c r="R43" s="40">
        <v>3484.48</v>
      </c>
      <c r="S43" s="39">
        <v>43465</v>
      </c>
      <c r="T43" s="42" t="s">
        <v>61</v>
      </c>
      <c r="U43" s="149"/>
      <c r="V43" s="142"/>
    </row>
    <row r="44" spans="1:22" s="7" customFormat="1">
      <c r="A44" s="88">
        <v>32</v>
      </c>
      <c r="B44" s="22" t="s">
        <v>133</v>
      </c>
      <c r="C44" s="49">
        <v>1966</v>
      </c>
      <c r="D44" s="24">
        <v>1966</v>
      </c>
      <c r="E44" s="26" t="s">
        <v>191</v>
      </c>
      <c r="F44" s="118" t="s">
        <v>68</v>
      </c>
      <c r="G44" s="24">
        <v>4</v>
      </c>
      <c r="H44" s="48">
        <v>3447.3</v>
      </c>
      <c r="I44" s="48" t="s">
        <v>134</v>
      </c>
      <c r="J44" s="48">
        <v>3201.3</v>
      </c>
      <c r="K44" s="23">
        <v>149</v>
      </c>
      <c r="L44" s="34">
        <v>11154865.824000001</v>
      </c>
      <c r="M44" s="48"/>
      <c r="N44" s="48"/>
      <c r="O44" s="48"/>
      <c r="P44" s="48">
        <v>11154865.824000001</v>
      </c>
      <c r="Q44" s="68">
        <v>3484.48</v>
      </c>
      <c r="R44" s="40">
        <v>3484.48</v>
      </c>
      <c r="S44" s="39">
        <v>43465</v>
      </c>
      <c r="T44" s="42" t="s">
        <v>61</v>
      </c>
      <c r="U44" s="149"/>
      <c r="V44" s="142"/>
    </row>
    <row r="45" spans="1:22" s="5" customFormat="1">
      <c r="A45" s="158">
        <v>33</v>
      </c>
      <c r="B45" s="130" t="s">
        <v>135</v>
      </c>
      <c r="C45" s="156">
        <v>1967</v>
      </c>
      <c r="D45" s="45">
        <v>1967</v>
      </c>
      <c r="E45" s="152" t="s">
        <v>191</v>
      </c>
      <c r="F45" s="51" t="s">
        <v>68</v>
      </c>
      <c r="G45" s="45">
        <v>4</v>
      </c>
      <c r="H45" s="46">
        <v>4242.8</v>
      </c>
      <c r="I45" s="46">
        <v>3286</v>
      </c>
      <c r="J45" s="46">
        <v>2539</v>
      </c>
      <c r="K45" s="153">
        <v>116</v>
      </c>
      <c r="L45" s="154">
        <f>P45</f>
        <v>4588866.1399999997</v>
      </c>
      <c r="M45" s="46"/>
      <c r="N45" s="46"/>
      <c r="O45" s="46"/>
      <c r="P45" s="46">
        <v>4588866.1399999997</v>
      </c>
      <c r="Q45" s="86">
        <v>1396.49</v>
      </c>
      <c r="R45" s="44">
        <v>1396.49</v>
      </c>
      <c r="S45" s="155">
        <v>43465</v>
      </c>
      <c r="T45" s="156" t="s">
        <v>62</v>
      </c>
      <c r="U45" s="145"/>
      <c r="V45" s="157"/>
    </row>
    <row r="46" spans="1:22" s="5" customFormat="1">
      <c r="A46" s="158">
        <v>34</v>
      </c>
      <c r="B46" s="130" t="s">
        <v>136</v>
      </c>
      <c r="C46" s="156">
        <v>1967</v>
      </c>
      <c r="D46" s="45">
        <v>2009</v>
      </c>
      <c r="E46" s="152" t="s">
        <v>191</v>
      </c>
      <c r="F46" s="50" t="s">
        <v>68</v>
      </c>
      <c r="G46" s="45">
        <v>4</v>
      </c>
      <c r="H46" s="46">
        <v>3447</v>
      </c>
      <c r="I46" s="47">
        <v>3157.6</v>
      </c>
      <c r="J46" s="46">
        <v>3157.6</v>
      </c>
      <c r="K46" s="153">
        <v>128</v>
      </c>
      <c r="L46" s="154">
        <f>P46</f>
        <v>6944414.9520000005</v>
      </c>
      <c r="M46" s="46"/>
      <c r="N46" s="46"/>
      <c r="O46" s="46"/>
      <c r="P46" s="46">
        <f>'Форма 2 Виды ремонтов'!C44</f>
        <v>6944414.9520000005</v>
      </c>
      <c r="Q46" s="86">
        <v>2199.27</v>
      </c>
      <c r="R46" s="44">
        <v>2199.27</v>
      </c>
      <c r="S46" s="155">
        <v>43465</v>
      </c>
      <c r="T46" s="156" t="s">
        <v>62</v>
      </c>
      <c r="U46" s="145"/>
      <c r="V46" s="157"/>
    </row>
    <row r="47" spans="1:22" s="5" customFormat="1">
      <c r="A47" s="158">
        <v>35</v>
      </c>
      <c r="B47" s="130" t="s">
        <v>137</v>
      </c>
      <c r="C47" s="159">
        <v>1968</v>
      </c>
      <c r="D47" s="45">
        <v>1968</v>
      </c>
      <c r="E47" s="152" t="s">
        <v>191</v>
      </c>
      <c r="F47" s="160" t="s">
        <v>68</v>
      </c>
      <c r="G47" s="45">
        <v>2</v>
      </c>
      <c r="H47" s="46">
        <v>1721</v>
      </c>
      <c r="I47" s="161" t="s">
        <v>138</v>
      </c>
      <c r="J47" s="46">
        <v>1602.2</v>
      </c>
      <c r="K47" s="153">
        <v>83</v>
      </c>
      <c r="L47" s="154">
        <v>5582833.8499999996</v>
      </c>
      <c r="M47" s="46"/>
      <c r="N47" s="46"/>
      <c r="O47" s="46"/>
      <c r="P47" s="46">
        <v>5582833.8499999996</v>
      </c>
      <c r="Q47" s="86">
        <v>3484.4799962551488</v>
      </c>
      <c r="R47" s="44">
        <v>3484.4799962551488</v>
      </c>
      <c r="S47" s="155">
        <v>43465</v>
      </c>
      <c r="T47" s="162" t="s">
        <v>61</v>
      </c>
      <c r="U47" s="145"/>
      <c r="V47" s="157"/>
    </row>
    <row r="48" spans="1:22" s="5" customFormat="1">
      <c r="A48" s="150">
        <v>36</v>
      </c>
      <c r="B48" s="130" t="s">
        <v>139</v>
      </c>
      <c r="C48" s="156">
        <v>1970</v>
      </c>
      <c r="D48" s="45">
        <v>1970</v>
      </c>
      <c r="E48" s="152" t="s">
        <v>191</v>
      </c>
      <c r="F48" s="50" t="s">
        <v>68</v>
      </c>
      <c r="G48" s="45">
        <v>6</v>
      </c>
      <c r="H48" s="46">
        <v>4912.8</v>
      </c>
      <c r="I48" s="47">
        <v>4459.6000000000004</v>
      </c>
      <c r="J48" s="46">
        <v>4459.6000000000004</v>
      </c>
      <c r="K48" s="153">
        <v>208</v>
      </c>
      <c r="L48" s="154">
        <f>P48</f>
        <v>9807864.4919999987</v>
      </c>
      <c r="M48" s="46"/>
      <c r="N48" s="46"/>
      <c r="O48" s="46"/>
      <c r="P48" s="46">
        <f>'Форма 2 Виды ремонтов'!C46</f>
        <v>9807864.4919999987</v>
      </c>
      <c r="Q48" s="86">
        <v>2199.27</v>
      </c>
      <c r="R48" s="44">
        <v>2199.27</v>
      </c>
      <c r="S48" s="155">
        <v>43465</v>
      </c>
      <c r="T48" s="156" t="s">
        <v>62</v>
      </c>
      <c r="U48" s="145"/>
      <c r="V48" s="157"/>
    </row>
    <row r="49" spans="1:22" s="5" customFormat="1">
      <c r="A49" s="158">
        <v>37</v>
      </c>
      <c r="B49" s="130" t="s">
        <v>140</v>
      </c>
      <c r="C49" s="156">
        <v>1971</v>
      </c>
      <c r="D49" s="45">
        <v>1971</v>
      </c>
      <c r="E49" s="152" t="s">
        <v>191</v>
      </c>
      <c r="F49" s="50" t="s">
        <v>68</v>
      </c>
      <c r="G49" s="45">
        <v>4</v>
      </c>
      <c r="H49" s="46">
        <v>3672.3</v>
      </c>
      <c r="I49" s="47">
        <v>3354</v>
      </c>
      <c r="J49" s="46">
        <v>3354</v>
      </c>
      <c r="K49" s="153">
        <v>148</v>
      </c>
      <c r="L49" s="154">
        <f>P49</f>
        <v>4683827.46</v>
      </c>
      <c r="M49" s="46"/>
      <c r="N49" s="46"/>
      <c r="O49" s="46"/>
      <c r="P49" s="46">
        <f>'Форма 2 Виды ремонтов'!C47</f>
        <v>4683827.46</v>
      </c>
      <c r="Q49" s="86">
        <v>1396.49</v>
      </c>
      <c r="R49" s="44">
        <v>1396.49</v>
      </c>
      <c r="S49" s="155">
        <v>43465</v>
      </c>
      <c r="T49" s="156" t="s">
        <v>62</v>
      </c>
      <c r="U49" s="145"/>
      <c r="V49" s="157"/>
    </row>
    <row r="50" spans="1:22" s="5" customFormat="1">
      <c r="A50" s="158">
        <v>38</v>
      </c>
      <c r="B50" s="130" t="s">
        <v>141</v>
      </c>
      <c r="C50" s="156">
        <v>1971</v>
      </c>
      <c r="D50" s="45">
        <v>1971</v>
      </c>
      <c r="E50" s="152" t="s">
        <v>191</v>
      </c>
      <c r="F50" s="50" t="s">
        <v>68</v>
      </c>
      <c r="G50" s="45">
        <v>6</v>
      </c>
      <c r="H50" s="46">
        <v>4936.2</v>
      </c>
      <c r="I50" s="47" t="s">
        <v>142</v>
      </c>
      <c r="J50" s="46">
        <v>4475.5</v>
      </c>
      <c r="K50" s="153">
        <v>207</v>
      </c>
      <c r="L50" s="154">
        <v>9842832.8850000016</v>
      </c>
      <c r="M50" s="46"/>
      <c r="N50" s="46"/>
      <c r="O50" s="46"/>
      <c r="P50" s="46">
        <v>9842832.8850000016</v>
      </c>
      <c r="Q50" s="86">
        <v>2199.2700000000004</v>
      </c>
      <c r="R50" s="44">
        <v>2199.2700000000004</v>
      </c>
      <c r="S50" s="155">
        <v>43465</v>
      </c>
      <c r="T50" s="156" t="s">
        <v>62</v>
      </c>
      <c r="U50" s="145"/>
      <c r="V50" s="157"/>
    </row>
    <row r="51" spans="1:22" s="5" customFormat="1">
      <c r="A51" s="158">
        <v>39</v>
      </c>
      <c r="B51" s="130" t="s">
        <v>143</v>
      </c>
      <c r="C51" s="163">
        <v>1971</v>
      </c>
      <c r="D51" s="45">
        <v>1971</v>
      </c>
      <c r="E51" s="152" t="s">
        <v>191</v>
      </c>
      <c r="F51" s="50" t="s">
        <v>68</v>
      </c>
      <c r="G51" s="45">
        <v>4</v>
      </c>
      <c r="H51" s="46">
        <v>3964.7</v>
      </c>
      <c r="I51" s="47">
        <v>3649.3</v>
      </c>
      <c r="J51" s="46">
        <v>3231.6</v>
      </c>
      <c r="K51" s="153">
        <v>133</v>
      </c>
      <c r="L51" s="154">
        <f>P51</f>
        <v>13122006.971000001</v>
      </c>
      <c r="M51" s="46"/>
      <c r="N51" s="46"/>
      <c r="O51" s="46"/>
      <c r="P51" s="46">
        <f>'Форма 2 Виды ремонтов'!C49</f>
        <v>13122006.971000001</v>
      </c>
      <c r="Q51" s="86">
        <v>3595.76</v>
      </c>
      <c r="R51" s="44">
        <v>3595.76</v>
      </c>
      <c r="S51" s="155">
        <v>43465</v>
      </c>
      <c r="T51" s="164" t="s">
        <v>62</v>
      </c>
      <c r="U51" s="145"/>
      <c r="V51" s="157"/>
    </row>
    <row r="52" spans="1:22" s="5" customFormat="1">
      <c r="A52" s="150">
        <v>40</v>
      </c>
      <c r="B52" s="130" t="s">
        <v>144</v>
      </c>
      <c r="C52" s="156">
        <v>1972</v>
      </c>
      <c r="D52" s="45">
        <v>1972</v>
      </c>
      <c r="E52" s="152" t="s">
        <v>191</v>
      </c>
      <c r="F52" s="50" t="s">
        <v>68</v>
      </c>
      <c r="G52" s="45">
        <v>4</v>
      </c>
      <c r="H52" s="46">
        <v>5202</v>
      </c>
      <c r="I52" s="47" t="s">
        <v>145</v>
      </c>
      <c r="J52" s="46">
        <v>4481.8999999999996</v>
      </c>
      <c r="K52" s="153">
        <v>221</v>
      </c>
      <c r="L52" s="154">
        <v>10436195.930999998</v>
      </c>
      <c r="M52" s="46"/>
      <c r="N52" s="46"/>
      <c r="O52" s="46"/>
      <c r="P52" s="46">
        <v>10436195.930999998</v>
      </c>
      <c r="Q52" s="86">
        <v>2199.2699999999995</v>
      </c>
      <c r="R52" s="44">
        <v>2199.2699999999995</v>
      </c>
      <c r="S52" s="155">
        <v>43465</v>
      </c>
      <c r="T52" s="156" t="s">
        <v>62</v>
      </c>
      <c r="U52" s="145"/>
      <c r="V52" s="157"/>
    </row>
    <row r="53" spans="1:22" s="5" customFormat="1">
      <c r="A53" s="158">
        <v>41</v>
      </c>
      <c r="B53" s="130" t="s">
        <v>146</v>
      </c>
      <c r="C53" s="156">
        <v>1972</v>
      </c>
      <c r="D53" s="45">
        <v>1972</v>
      </c>
      <c r="E53" s="152" t="s">
        <v>191</v>
      </c>
      <c r="F53" s="50" t="s">
        <v>68</v>
      </c>
      <c r="G53" s="45">
        <v>6</v>
      </c>
      <c r="H53" s="46">
        <v>4890.2</v>
      </c>
      <c r="I53" s="47">
        <v>4422</v>
      </c>
      <c r="J53" s="46">
        <v>4422</v>
      </c>
      <c r="K53" s="153">
        <v>224</v>
      </c>
      <c r="L53" s="154">
        <f>P53</f>
        <v>9725171.9400000013</v>
      </c>
      <c r="M53" s="46"/>
      <c r="N53" s="46"/>
      <c r="O53" s="46"/>
      <c r="P53" s="46">
        <f>'Форма 2 Виды ремонтов'!C51</f>
        <v>9725171.9400000013</v>
      </c>
      <c r="Q53" s="86">
        <v>2199.2700000000004</v>
      </c>
      <c r="R53" s="44">
        <v>2199.2700000000004</v>
      </c>
      <c r="S53" s="155">
        <v>43465</v>
      </c>
      <c r="T53" s="156" t="s">
        <v>62</v>
      </c>
      <c r="U53" s="145"/>
      <c r="V53" s="157"/>
    </row>
    <row r="54" spans="1:22" s="5" customFormat="1">
      <c r="A54" s="158">
        <v>42</v>
      </c>
      <c r="B54" s="130" t="s">
        <v>147</v>
      </c>
      <c r="C54" s="156">
        <v>1974</v>
      </c>
      <c r="D54" s="45">
        <v>1974</v>
      </c>
      <c r="E54" s="152" t="s">
        <v>191</v>
      </c>
      <c r="F54" s="50" t="s">
        <v>68</v>
      </c>
      <c r="G54" s="45">
        <v>6</v>
      </c>
      <c r="H54" s="46">
        <v>5401.1</v>
      </c>
      <c r="I54" s="47">
        <v>4870.7</v>
      </c>
      <c r="J54" s="46">
        <v>3715.5</v>
      </c>
      <c r="K54" s="153">
        <v>172</v>
      </c>
      <c r="L54" s="154">
        <f>P54</f>
        <v>16971856.736000001</v>
      </c>
      <c r="M54" s="46"/>
      <c r="N54" s="46"/>
      <c r="O54" s="46"/>
      <c r="P54" s="46">
        <f>'Форма 2 Виды ремонтов'!C52</f>
        <v>16971856.736000001</v>
      </c>
      <c r="Q54" s="86">
        <v>3484.4800000000005</v>
      </c>
      <c r="R54" s="44">
        <v>3484.4800000000005</v>
      </c>
      <c r="S54" s="155">
        <v>43465</v>
      </c>
      <c r="T54" s="156" t="s">
        <v>61</v>
      </c>
      <c r="U54" s="145"/>
      <c r="V54" s="157"/>
    </row>
    <row r="55" spans="1:22" s="5" customFormat="1">
      <c r="A55" s="158">
        <v>43</v>
      </c>
      <c r="B55" s="130" t="s">
        <v>148</v>
      </c>
      <c r="C55" s="156">
        <v>1974</v>
      </c>
      <c r="D55" s="45">
        <v>1974</v>
      </c>
      <c r="E55" s="152" t="s">
        <v>191</v>
      </c>
      <c r="F55" s="165" t="s">
        <v>68</v>
      </c>
      <c r="G55" s="45">
        <v>6</v>
      </c>
      <c r="H55" s="46">
        <v>5843.1</v>
      </c>
      <c r="I55" s="166">
        <v>5387.4</v>
      </c>
      <c r="J55" s="46">
        <v>4405</v>
      </c>
      <c r="K55" s="153">
        <v>216</v>
      </c>
      <c r="L55" s="154">
        <f>P55</f>
        <v>11848347.202</v>
      </c>
      <c r="M55" s="46"/>
      <c r="N55" s="46"/>
      <c r="O55" s="46"/>
      <c r="P55" s="46">
        <f>'Форма 2 Виды ремонтов'!C53</f>
        <v>11848347.202</v>
      </c>
      <c r="Q55" s="86">
        <v>2199.27</v>
      </c>
      <c r="R55" s="44">
        <v>2199.27</v>
      </c>
      <c r="S55" s="155">
        <v>43465</v>
      </c>
      <c r="T55" s="156" t="s">
        <v>62</v>
      </c>
      <c r="U55" s="145"/>
      <c r="V55" s="157"/>
    </row>
    <row r="56" spans="1:22" s="5" customFormat="1">
      <c r="A56" s="150">
        <v>44</v>
      </c>
      <c r="B56" s="130" t="s">
        <v>149</v>
      </c>
      <c r="C56" s="156">
        <v>1985</v>
      </c>
      <c r="D56" s="45">
        <v>1985</v>
      </c>
      <c r="E56" s="152" t="s">
        <v>191</v>
      </c>
      <c r="F56" s="165" t="s">
        <v>70</v>
      </c>
      <c r="G56" s="45">
        <v>1</v>
      </c>
      <c r="H56" s="46">
        <v>3732.4</v>
      </c>
      <c r="I56" s="166">
        <v>3129.5</v>
      </c>
      <c r="J56" s="46">
        <v>2757.4</v>
      </c>
      <c r="K56" s="153">
        <v>125</v>
      </c>
      <c r="L56" s="154">
        <f>P56</f>
        <v>11797058.09</v>
      </c>
      <c r="M56" s="46"/>
      <c r="N56" s="46"/>
      <c r="O56" s="46"/>
      <c r="P56" s="154">
        <f>'Форма 2 Виды ремонтов'!C54</f>
        <v>11797058.09</v>
      </c>
      <c r="Q56" s="86">
        <v>3769.6303214917216</v>
      </c>
      <c r="R56" s="44">
        <v>3769.6303214917216</v>
      </c>
      <c r="S56" s="155">
        <v>43465</v>
      </c>
      <c r="T56" s="153" t="s">
        <v>61</v>
      </c>
      <c r="U56" s="145"/>
      <c r="V56" s="157"/>
    </row>
    <row r="57" spans="1:22" s="5" customFormat="1">
      <c r="A57" s="158">
        <v>45</v>
      </c>
      <c r="B57" s="130" t="s">
        <v>150</v>
      </c>
      <c r="C57" s="156">
        <v>1990</v>
      </c>
      <c r="D57" s="45">
        <v>1990</v>
      </c>
      <c r="E57" s="45" t="s">
        <v>192</v>
      </c>
      <c r="F57" s="37" t="s">
        <v>68</v>
      </c>
      <c r="G57" s="45">
        <v>6</v>
      </c>
      <c r="H57" s="46">
        <v>4465.2</v>
      </c>
      <c r="I57" s="54">
        <v>3944.6</v>
      </c>
      <c r="J57" s="46">
        <v>3872.7</v>
      </c>
      <c r="K57" s="153">
        <v>214</v>
      </c>
      <c r="L57" s="154">
        <f>P57</f>
        <v>8675240.4420000017</v>
      </c>
      <c r="M57" s="46"/>
      <c r="N57" s="46"/>
      <c r="O57" s="46"/>
      <c r="P57" s="46">
        <f>'Форма 2 Виды ремонтов'!C55</f>
        <v>8675240.4420000017</v>
      </c>
      <c r="Q57" s="86">
        <v>2199.2700000000004</v>
      </c>
      <c r="R57" s="44">
        <v>2199.2700000000004</v>
      </c>
      <c r="S57" s="155">
        <v>43465</v>
      </c>
      <c r="T57" s="153" t="s">
        <v>62</v>
      </c>
      <c r="U57" s="145"/>
      <c r="V57" s="157"/>
    </row>
    <row r="58" spans="1:22" s="5" customFormat="1">
      <c r="A58" s="158">
        <v>46</v>
      </c>
      <c r="B58" s="130" t="s">
        <v>151</v>
      </c>
      <c r="C58" s="156">
        <v>1991</v>
      </c>
      <c r="D58" s="45">
        <v>1991</v>
      </c>
      <c r="E58" s="45" t="s">
        <v>192</v>
      </c>
      <c r="F58" s="37" t="s">
        <v>68</v>
      </c>
      <c r="G58" s="45">
        <v>4</v>
      </c>
      <c r="H58" s="46">
        <v>3000.1</v>
      </c>
      <c r="I58" s="54" t="s">
        <v>152</v>
      </c>
      <c r="J58" s="46">
        <v>2629.3</v>
      </c>
      <c r="K58" s="153">
        <v>145</v>
      </c>
      <c r="L58" s="154">
        <v>3671791.1570000001</v>
      </c>
      <c r="M58" s="46"/>
      <c r="N58" s="46"/>
      <c r="O58" s="46"/>
      <c r="P58" s="46">
        <v>3671791.1570000001</v>
      </c>
      <c r="Q58" s="86">
        <v>1396.49</v>
      </c>
      <c r="R58" s="44">
        <v>1396.49</v>
      </c>
      <c r="S58" s="155">
        <v>43465</v>
      </c>
      <c r="T58" s="153" t="s">
        <v>61</v>
      </c>
      <c r="U58" s="145"/>
      <c r="V58" s="157"/>
    </row>
    <row r="59" spans="1:22" s="5" customFormat="1">
      <c r="A59" s="158">
        <v>47</v>
      </c>
      <c r="B59" s="130" t="s">
        <v>153</v>
      </c>
      <c r="C59" s="156">
        <v>1996</v>
      </c>
      <c r="D59" s="45">
        <v>1996</v>
      </c>
      <c r="E59" s="152" t="s">
        <v>191</v>
      </c>
      <c r="F59" s="37" t="s">
        <v>68</v>
      </c>
      <c r="G59" s="45">
        <v>4</v>
      </c>
      <c r="H59" s="46">
        <v>2765.9</v>
      </c>
      <c r="I59" s="54" t="s">
        <v>154</v>
      </c>
      <c r="J59" s="46">
        <v>2767.3</v>
      </c>
      <c r="K59" s="153">
        <v>142</v>
      </c>
      <c r="L59" s="154">
        <v>9642601.5040000007</v>
      </c>
      <c r="M59" s="46"/>
      <c r="N59" s="46"/>
      <c r="O59" s="46"/>
      <c r="P59" s="46">
        <v>9642601.5040000007</v>
      </c>
      <c r="Q59" s="86">
        <v>3484.48</v>
      </c>
      <c r="R59" s="44">
        <v>3484.48</v>
      </c>
      <c r="S59" s="155">
        <v>43465</v>
      </c>
      <c r="T59" s="153" t="s">
        <v>61</v>
      </c>
      <c r="U59" s="145"/>
      <c r="V59" s="157"/>
    </row>
    <row r="60" spans="1:22" s="5" customFormat="1">
      <c r="A60" s="150">
        <v>48</v>
      </c>
      <c r="B60" s="130" t="s">
        <v>155</v>
      </c>
      <c r="C60" s="156">
        <v>1971</v>
      </c>
      <c r="D60" s="45">
        <v>1971</v>
      </c>
      <c r="E60" s="152" t="s">
        <v>191</v>
      </c>
      <c r="F60" s="37" t="s">
        <v>68</v>
      </c>
      <c r="G60" s="45">
        <v>4</v>
      </c>
      <c r="H60" s="46">
        <v>3590.2</v>
      </c>
      <c r="I60" s="54" t="s">
        <v>156</v>
      </c>
      <c r="J60" s="46">
        <v>2139.5</v>
      </c>
      <c r="K60" s="153">
        <v>171</v>
      </c>
      <c r="L60" s="154">
        <v>2987790.355</v>
      </c>
      <c r="M60" s="46"/>
      <c r="N60" s="46"/>
      <c r="O60" s="46"/>
      <c r="P60" s="46">
        <v>2987790.355</v>
      </c>
      <c r="Q60" s="86">
        <v>1396.49</v>
      </c>
      <c r="R60" s="44">
        <v>1396.49</v>
      </c>
      <c r="S60" s="155">
        <v>43465</v>
      </c>
      <c r="T60" s="153" t="s">
        <v>62</v>
      </c>
      <c r="U60" s="145"/>
      <c r="V60" s="157"/>
    </row>
    <row r="61" spans="1:22" s="5" customFormat="1">
      <c r="A61" s="158">
        <v>49</v>
      </c>
      <c r="B61" s="130" t="s">
        <v>157</v>
      </c>
      <c r="C61" s="156">
        <v>1936</v>
      </c>
      <c r="D61" s="45">
        <v>2009</v>
      </c>
      <c r="E61" s="152" t="s">
        <v>191</v>
      </c>
      <c r="F61" s="37" t="s">
        <v>68</v>
      </c>
      <c r="G61" s="45">
        <v>5</v>
      </c>
      <c r="H61" s="46">
        <v>4224.3</v>
      </c>
      <c r="I61" s="54">
        <v>3574</v>
      </c>
      <c r="J61" s="46">
        <v>2799.8</v>
      </c>
      <c r="K61" s="153">
        <v>124</v>
      </c>
      <c r="L61" s="154">
        <f>P61</f>
        <v>3524214.18</v>
      </c>
      <c r="M61" s="46"/>
      <c r="N61" s="46"/>
      <c r="O61" s="46"/>
      <c r="P61" s="154">
        <f>'Форма 2 Виды ремонтов'!C59</f>
        <v>3524214.18</v>
      </c>
      <c r="Q61" s="86">
        <v>986.07000000000016</v>
      </c>
      <c r="R61" s="44">
        <v>986.07000000000016</v>
      </c>
      <c r="S61" s="155">
        <v>43465</v>
      </c>
      <c r="T61" s="153" t="s">
        <v>61</v>
      </c>
      <c r="U61" s="145"/>
      <c r="V61" s="157"/>
    </row>
    <row r="62" spans="1:22" s="5" customFormat="1">
      <c r="A62" s="158">
        <v>50</v>
      </c>
      <c r="B62" s="130" t="s">
        <v>158</v>
      </c>
      <c r="C62" s="159">
        <v>1998</v>
      </c>
      <c r="D62" s="45">
        <v>1998</v>
      </c>
      <c r="E62" s="45" t="s">
        <v>192</v>
      </c>
      <c r="F62" s="37" t="s">
        <v>68</v>
      </c>
      <c r="G62" s="45">
        <v>5</v>
      </c>
      <c r="H62" s="46">
        <v>8454.1</v>
      </c>
      <c r="I62" s="54" t="s">
        <v>159</v>
      </c>
      <c r="J62" s="46">
        <v>6881.7</v>
      </c>
      <c r="K62" s="153">
        <v>325</v>
      </c>
      <c r="L62" s="154">
        <v>15134716.358999999</v>
      </c>
      <c r="M62" s="46"/>
      <c r="N62" s="46"/>
      <c r="O62" s="46"/>
      <c r="P62" s="46">
        <v>15134716.358999999</v>
      </c>
      <c r="Q62" s="86">
        <v>2199.27</v>
      </c>
      <c r="R62" s="44">
        <v>2199.27</v>
      </c>
      <c r="S62" s="155">
        <v>43465</v>
      </c>
      <c r="T62" s="153" t="s">
        <v>62</v>
      </c>
      <c r="U62" s="145"/>
      <c r="V62" s="157"/>
    </row>
    <row r="63" spans="1:22" s="5" customFormat="1">
      <c r="A63" s="158">
        <v>51</v>
      </c>
      <c r="B63" s="130" t="s">
        <v>160</v>
      </c>
      <c r="C63" s="156">
        <v>1982</v>
      </c>
      <c r="D63" s="45">
        <v>1982</v>
      </c>
      <c r="E63" s="152" t="s">
        <v>191</v>
      </c>
      <c r="F63" s="37" t="s">
        <v>70</v>
      </c>
      <c r="G63" s="45">
        <v>1</v>
      </c>
      <c r="H63" s="46">
        <v>3703.4</v>
      </c>
      <c r="I63" s="54">
        <v>3169.4</v>
      </c>
      <c r="J63" s="46">
        <v>2500.3000000000002</v>
      </c>
      <c r="K63" s="153">
        <v>99</v>
      </c>
      <c r="L63" s="154">
        <f>P63</f>
        <v>3370656.9</v>
      </c>
      <c r="M63" s="46"/>
      <c r="N63" s="46"/>
      <c r="O63" s="46"/>
      <c r="P63" s="154">
        <f>'Форма 2 Виды ремонтов'!C61</f>
        <v>3370656.9</v>
      </c>
      <c r="Q63" s="44">
        <f>1054.82+8.68</f>
        <v>1063.5</v>
      </c>
      <c r="R63" s="44">
        <f>1054.82+8.68</f>
        <v>1063.5</v>
      </c>
      <c r="S63" s="155">
        <v>43465</v>
      </c>
      <c r="T63" s="153" t="s">
        <v>61</v>
      </c>
      <c r="U63" s="145"/>
      <c r="V63" s="157"/>
    </row>
    <row r="64" spans="1:22" s="5" customFormat="1">
      <c r="A64" s="150">
        <v>52</v>
      </c>
      <c r="B64" s="130" t="s">
        <v>161</v>
      </c>
      <c r="C64" s="156">
        <v>1985</v>
      </c>
      <c r="D64" s="45">
        <v>2009</v>
      </c>
      <c r="E64" s="152" t="s">
        <v>191</v>
      </c>
      <c r="F64" s="37" t="s">
        <v>70</v>
      </c>
      <c r="G64" s="45">
        <v>4</v>
      </c>
      <c r="H64" s="46">
        <v>11573.1</v>
      </c>
      <c r="I64" s="54">
        <v>9082.2999999999993</v>
      </c>
      <c r="J64" s="46">
        <v>6882.2</v>
      </c>
      <c r="K64" s="153">
        <v>333</v>
      </c>
      <c r="L64" s="44">
        <f>P64</f>
        <v>9659026.0499999989</v>
      </c>
      <c r="M64" s="46"/>
      <c r="N64" s="46"/>
      <c r="O64" s="46"/>
      <c r="P64" s="44">
        <f>'Форма 2 Виды ремонтов'!C62</f>
        <v>9659026.0499999989</v>
      </c>
      <c r="Q64" s="44">
        <f>1054.82+8.68</f>
        <v>1063.5</v>
      </c>
      <c r="R64" s="44">
        <f>1054.82+8.68</f>
        <v>1063.5</v>
      </c>
      <c r="S64" s="155">
        <v>43465</v>
      </c>
      <c r="T64" s="153" t="s">
        <v>62</v>
      </c>
      <c r="U64" s="145"/>
      <c r="V64" s="157"/>
    </row>
    <row r="65" spans="1:22" s="5" customFormat="1">
      <c r="A65" s="158">
        <v>53</v>
      </c>
      <c r="B65" s="130" t="s">
        <v>162</v>
      </c>
      <c r="C65" s="159">
        <v>1956</v>
      </c>
      <c r="D65" s="45">
        <v>2010</v>
      </c>
      <c r="E65" s="152" t="s">
        <v>190</v>
      </c>
      <c r="F65" s="37" t="s">
        <v>59</v>
      </c>
      <c r="G65" s="45">
        <v>3</v>
      </c>
      <c r="H65" s="46">
        <v>1735.2</v>
      </c>
      <c r="I65" s="54">
        <v>1575.1</v>
      </c>
      <c r="J65" s="46">
        <v>1101.8</v>
      </c>
      <c r="K65" s="153">
        <v>44</v>
      </c>
      <c r="L65" s="154">
        <f>P65</f>
        <v>32886402.640000001</v>
      </c>
      <c r="M65" s="46"/>
      <c r="N65" s="46"/>
      <c r="O65" s="46"/>
      <c r="P65" s="46">
        <f>'Форма 2 Виды ремонтов'!C63</f>
        <v>32886402.640000001</v>
      </c>
      <c r="Q65" s="86">
        <v>20878.940000000002</v>
      </c>
      <c r="R65" s="44">
        <v>20878.93</v>
      </c>
      <c r="S65" s="155">
        <v>43465</v>
      </c>
      <c r="T65" s="153" t="s">
        <v>62</v>
      </c>
      <c r="U65" s="145"/>
      <c r="V65" s="157"/>
    </row>
    <row r="66" spans="1:22" s="5" customFormat="1">
      <c r="A66" s="158">
        <v>54</v>
      </c>
      <c r="B66" s="167" t="s">
        <v>163</v>
      </c>
      <c r="C66" s="151" t="s">
        <v>64</v>
      </c>
      <c r="D66" s="45"/>
      <c r="E66" s="152" t="s">
        <v>190</v>
      </c>
      <c r="F66" s="37" t="s">
        <v>60</v>
      </c>
      <c r="G66" s="45">
        <v>2</v>
      </c>
      <c r="H66" s="46">
        <v>737.6</v>
      </c>
      <c r="I66" s="54" t="s">
        <v>164</v>
      </c>
      <c r="J66" s="46">
        <v>667.6</v>
      </c>
      <c r="K66" s="153">
        <v>42</v>
      </c>
      <c r="L66" s="154">
        <v>19927.86</v>
      </c>
      <c r="M66" s="46"/>
      <c r="N66" s="46"/>
      <c r="O66" s="46"/>
      <c r="P66" s="154">
        <v>19927.86</v>
      </c>
      <c r="Q66" s="86">
        <v>29.85</v>
      </c>
      <c r="R66" s="44">
        <v>29.85</v>
      </c>
      <c r="S66" s="155">
        <v>43465</v>
      </c>
      <c r="T66" s="131" t="s">
        <v>61</v>
      </c>
      <c r="U66" s="145"/>
      <c r="V66" s="157"/>
    </row>
    <row r="67" spans="1:22" s="5" customFormat="1">
      <c r="A67" s="158">
        <v>55</v>
      </c>
      <c r="B67" s="167" t="s">
        <v>165</v>
      </c>
      <c r="C67" s="151" t="s">
        <v>72</v>
      </c>
      <c r="D67" s="45"/>
      <c r="E67" s="152" t="s">
        <v>191</v>
      </c>
      <c r="F67" s="37" t="s">
        <v>60</v>
      </c>
      <c r="G67" s="45">
        <v>2</v>
      </c>
      <c r="H67" s="46">
        <v>590.4</v>
      </c>
      <c r="I67" s="54" t="s">
        <v>166</v>
      </c>
      <c r="J67" s="46">
        <v>377.6</v>
      </c>
      <c r="K67" s="153">
        <v>43</v>
      </c>
      <c r="L67" s="154">
        <v>16280.19</v>
      </c>
      <c r="M67" s="46"/>
      <c r="N67" s="46"/>
      <c r="O67" s="46"/>
      <c r="P67" s="46">
        <v>16280.19</v>
      </c>
      <c r="Q67" s="86">
        <v>29.85</v>
      </c>
      <c r="R67" s="44">
        <v>29.85</v>
      </c>
      <c r="S67" s="155">
        <v>43465</v>
      </c>
      <c r="T67" s="131" t="s">
        <v>61</v>
      </c>
      <c r="U67" s="145"/>
      <c r="V67" s="157"/>
    </row>
    <row r="68" spans="1:22" s="5" customFormat="1">
      <c r="A68" s="150">
        <v>56</v>
      </c>
      <c r="B68" s="167" t="s">
        <v>167</v>
      </c>
      <c r="C68" s="151" t="s">
        <v>65</v>
      </c>
      <c r="D68" s="45"/>
      <c r="E68" s="152" t="s">
        <v>191</v>
      </c>
      <c r="F68" s="37" t="s">
        <v>60</v>
      </c>
      <c r="G68" s="45">
        <v>2</v>
      </c>
      <c r="H68" s="46">
        <v>519</v>
      </c>
      <c r="I68" s="54">
        <v>458.5</v>
      </c>
      <c r="J68" s="46">
        <v>349.1</v>
      </c>
      <c r="K68" s="153">
        <v>26</v>
      </c>
      <c r="L68" s="154">
        <v>13686.225</v>
      </c>
      <c r="M68" s="46"/>
      <c r="N68" s="46"/>
      <c r="O68" s="46"/>
      <c r="P68" s="46">
        <v>13686.225</v>
      </c>
      <c r="Q68" s="86">
        <v>29.85</v>
      </c>
      <c r="R68" s="44">
        <v>29.85</v>
      </c>
      <c r="S68" s="155">
        <v>43465</v>
      </c>
      <c r="T68" s="131" t="s">
        <v>61</v>
      </c>
      <c r="U68" s="145"/>
      <c r="V68" s="157"/>
    </row>
    <row r="69" spans="1:22" s="7" customFormat="1" ht="16.5" customHeight="1">
      <c r="A69" s="21">
        <v>57</v>
      </c>
      <c r="B69" s="25" t="s">
        <v>168</v>
      </c>
      <c r="C69" s="43" t="s">
        <v>169</v>
      </c>
      <c r="D69" s="24"/>
      <c r="E69" s="26" t="s">
        <v>191</v>
      </c>
      <c r="F69" s="38" t="s">
        <v>60</v>
      </c>
      <c r="G69" s="24">
        <v>2</v>
      </c>
      <c r="H69" s="48">
        <v>573.79999999999995</v>
      </c>
      <c r="I69" s="58" t="s">
        <v>170</v>
      </c>
      <c r="J69" s="48">
        <v>436.8</v>
      </c>
      <c r="K69" s="23">
        <v>32</v>
      </c>
      <c r="L69" s="34">
        <v>15581.7</v>
      </c>
      <c r="M69" s="48"/>
      <c r="N69" s="48"/>
      <c r="O69" s="48"/>
      <c r="P69" s="48">
        <v>15581.7</v>
      </c>
      <c r="Q69" s="68">
        <v>29.85</v>
      </c>
      <c r="R69" s="40">
        <v>29.85</v>
      </c>
      <c r="S69" s="39">
        <v>43465</v>
      </c>
      <c r="T69" s="41" t="s">
        <v>61</v>
      </c>
      <c r="U69" s="149"/>
      <c r="V69" s="142"/>
    </row>
    <row r="70" spans="1:22" s="7" customFormat="1">
      <c r="A70" s="21">
        <v>58</v>
      </c>
      <c r="B70" s="25" t="s">
        <v>171</v>
      </c>
      <c r="C70" s="43" t="s">
        <v>172</v>
      </c>
      <c r="D70" s="24"/>
      <c r="E70" s="26" t="s">
        <v>191</v>
      </c>
      <c r="F70" s="38" t="s">
        <v>60</v>
      </c>
      <c r="G70" s="24">
        <v>2</v>
      </c>
      <c r="H70" s="48">
        <v>571.20000000000005</v>
      </c>
      <c r="I70" s="58" t="s">
        <v>173</v>
      </c>
      <c r="J70" s="48">
        <v>184.6</v>
      </c>
      <c r="K70" s="23">
        <v>20</v>
      </c>
      <c r="L70" s="34">
        <v>15605.58</v>
      </c>
      <c r="M70" s="48"/>
      <c r="N70" s="48"/>
      <c r="O70" s="48"/>
      <c r="P70" s="48">
        <v>15605.58</v>
      </c>
      <c r="Q70" s="68">
        <v>29.85</v>
      </c>
      <c r="R70" s="40">
        <v>29.85</v>
      </c>
      <c r="S70" s="39">
        <v>43465</v>
      </c>
      <c r="T70" s="41" t="s">
        <v>61</v>
      </c>
      <c r="U70" s="149"/>
      <c r="V70" s="142"/>
    </row>
    <row r="71" spans="1:22" s="7" customFormat="1">
      <c r="A71" s="21">
        <v>59</v>
      </c>
      <c r="B71" s="25" t="s">
        <v>174</v>
      </c>
      <c r="C71" s="43" t="s">
        <v>172</v>
      </c>
      <c r="D71" s="24"/>
      <c r="E71" s="26" t="s">
        <v>191</v>
      </c>
      <c r="F71" s="38" t="s">
        <v>60</v>
      </c>
      <c r="G71" s="24">
        <v>2</v>
      </c>
      <c r="H71" s="48">
        <v>572.79999999999995</v>
      </c>
      <c r="I71" s="58" t="s">
        <v>175</v>
      </c>
      <c r="J71" s="48">
        <v>386.5</v>
      </c>
      <c r="K71" s="23">
        <v>16</v>
      </c>
      <c r="L71" s="34">
        <v>15653.34</v>
      </c>
      <c r="M71" s="48"/>
      <c r="N71" s="48"/>
      <c r="O71" s="48"/>
      <c r="P71" s="48">
        <v>15653.34</v>
      </c>
      <c r="Q71" s="68">
        <v>29.85</v>
      </c>
      <c r="R71" s="40">
        <v>29.85</v>
      </c>
      <c r="S71" s="39">
        <v>43465</v>
      </c>
      <c r="T71" s="41" t="s">
        <v>61</v>
      </c>
      <c r="U71" s="149"/>
      <c r="V71" s="142"/>
    </row>
    <row r="72" spans="1:22" s="7" customFormat="1">
      <c r="A72" s="88">
        <v>60</v>
      </c>
      <c r="B72" s="25" t="s">
        <v>176</v>
      </c>
      <c r="C72" s="43" t="s">
        <v>177</v>
      </c>
      <c r="D72" s="24"/>
      <c r="E72" s="26" t="s">
        <v>191</v>
      </c>
      <c r="F72" s="38" t="s">
        <v>60</v>
      </c>
      <c r="G72" s="24">
        <v>2</v>
      </c>
      <c r="H72" s="48">
        <v>570.70000000000005</v>
      </c>
      <c r="I72" s="58" t="s">
        <v>178</v>
      </c>
      <c r="J72" s="48">
        <v>392.9</v>
      </c>
      <c r="K72" s="23">
        <v>18</v>
      </c>
      <c r="L72" s="34">
        <v>15572.745000000003</v>
      </c>
      <c r="M72" s="48"/>
      <c r="N72" s="48"/>
      <c r="O72" s="48"/>
      <c r="P72" s="48">
        <v>15572.745000000003</v>
      </c>
      <c r="Q72" s="68">
        <v>29.85</v>
      </c>
      <c r="R72" s="40">
        <v>29.85</v>
      </c>
      <c r="S72" s="39">
        <v>43465</v>
      </c>
      <c r="T72" s="41" t="s">
        <v>61</v>
      </c>
      <c r="U72" s="149"/>
      <c r="V72" s="137"/>
    </row>
    <row r="73" spans="1:22" s="7" customFormat="1">
      <c r="A73" s="21">
        <v>61</v>
      </c>
      <c r="B73" s="25" t="s">
        <v>179</v>
      </c>
      <c r="C73" s="43" t="s">
        <v>180</v>
      </c>
      <c r="D73" s="24">
        <v>2010</v>
      </c>
      <c r="E73" s="26" t="s">
        <v>191</v>
      </c>
      <c r="F73" s="38" t="s">
        <v>60</v>
      </c>
      <c r="G73" s="24">
        <v>3</v>
      </c>
      <c r="H73" s="48">
        <v>1115.7</v>
      </c>
      <c r="I73" s="58" t="s">
        <v>181</v>
      </c>
      <c r="J73" s="48">
        <v>858.5</v>
      </c>
      <c r="K73" s="23">
        <v>45</v>
      </c>
      <c r="L73" s="34">
        <v>29321.654999999999</v>
      </c>
      <c r="M73" s="48"/>
      <c r="N73" s="48"/>
      <c r="O73" s="48"/>
      <c r="P73" s="48">
        <v>29321.654999999999</v>
      </c>
      <c r="Q73" s="68">
        <v>29.85</v>
      </c>
      <c r="R73" s="40">
        <v>29.85</v>
      </c>
      <c r="S73" s="39">
        <v>43465</v>
      </c>
      <c r="T73" s="41" t="s">
        <v>61</v>
      </c>
      <c r="U73" s="149"/>
      <c r="V73" s="137"/>
    </row>
    <row r="74" spans="1:22" s="7" customFormat="1">
      <c r="A74" s="21">
        <v>62</v>
      </c>
      <c r="B74" s="22" t="s">
        <v>182</v>
      </c>
      <c r="C74" s="42">
        <v>1978</v>
      </c>
      <c r="D74" s="24">
        <v>1978</v>
      </c>
      <c r="E74" s="26" t="s">
        <v>191</v>
      </c>
      <c r="F74" s="17" t="s">
        <v>60</v>
      </c>
      <c r="G74" s="24">
        <v>2</v>
      </c>
      <c r="H74" s="48">
        <v>576.20000000000005</v>
      </c>
      <c r="I74" s="16" t="s">
        <v>183</v>
      </c>
      <c r="J74" s="48">
        <v>437</v>
      </c>
      <c r="K74" s="23">
        <v>37</v>
      </c>
      <c r="L74" s="34">
        <v>15736.920000000002</v>
      </c>
      <c r="M74" s="48"/>
      <c r="N74" s="48"/>
      <c r="O74" s="48"/>
      <c r="P74" s="48">
        <v>15736.920000000002</v>
      </c>
      <c r="Q74" s="68">
        <v>29.85</v>
      </c>
      <c r="R74" s="40">
        <v>29.85</v>
      </c>
      <c r="S74" s="39">
        <v>43465</v>
      </c>
      <c r="T74" s="23" t="s">
        <v>61</v>
      </c>
      <c r="U74" s="149"/>
      <c r="V74" s="137"/>
    </row>
    <row r="75" spans="1:22" s="7" customFormat="1">
      <c r="A75" s="21">
        <v>63</v>
      </c>
      <c r="B75" s="22" t="s">
        <v>184</v>
      </c>
      <c r="C75" s="55">
        <v>1989</v>
      </c>
      <c r="D75" s="24">
        <v>1989</v>
      </c>
      <c r="E75" s="26" t="s">
        <v>191</v>
      </c>
      <c r="F75" s="17" t="s">
        <v>59</v>
      </c>
      <c r="G75" s="24">
        <v>3</v>
      </c>
      <c r="H75" s="48">
        <v>1851.5</v>
      </c>
      <c r="I75" s="16" t="s">
        <v>185</v>
      </c>
      <c r="J75" s="48">
        <v>1640.2</v>
      </c>
      <c r="K75" s="23">
        <v>96</v>
      </c>
      <c r="L75" s="34">
        <v>50488.290000000008</v>
      </c>
      <c r="M75" s="48"/>
      <c r="N75" s="48"/>
      <c r="O75" s="48"/>
      <c r="P75" s="48">
        <v>50488.290000000008</v>
      </c>
      <c r="Q75" s="68">
        <v>29.850000000000005</v>
      </c>
      <c r="R75" s="40">
        <v>29.850000000000005</v>
      </c>
      <c r="S75" s="39">
        <v>43465</v>
      </c>
      <c r="T75" s="23" t="s">
        <v>61</v>
      </c>
      <c r="U75" s="149"/>
      <c r="V75" s="137"/>
    </row>
    <row r="76" spans="1:22" s="7" customFormat="1">
      <c r="A76" s="88">
        <v>64</v>
      </c>
      <c r="B76" s="22" t="s">
        <v>186</v>
      </c>
      <c r="C76" s="42">
        <v>1987</v>
      </c>
      <c r="D76" s="24">
        <v>1987</v>
      </c>
      <c r="E76" s="26" t="s">
        <v>191</v>
      </c>
      <c r="F76" s="17" t="s">
        <v>60</v>
      </c>
      <c r="G76" s="24">
        <v>3</v>
      </c>
      <c r="H76" s="48">
        <v>1069.9000000000001</v>
      </c>
      <c r="I76" s="16" t="s">
        <v>187</v>
      </c>
      <c r="J76" s="48">
        <v>897.7</v>
      </c>
      <c r="K76" s="23">
        <v>54</v>
      </c>
      <c r="L76" s="34">
        <v>28306.755000000001</v>
      </c>
      <c r="M76" s="48"/>
      <c r="N76" s="48"/>
      <c r="O76" s="48"/>
      <c r="P76" s="48">
        <v>28306.755000000001</v>
      </c>
      <c r="Q76" s="68">
        <v>29.85</v>
      </c>
      <c r="R76" s="40">
        <v>29.85</v>
      </c>
      <c r="S76" s="39">
        <v>43465</v>
      </c>
      <c r="T76" s="23" t="s">
        <v>61</v>
      </c>
      <c r="U76" s="149"/>
      <c r="V76" s="137"/>
    </row>
    <row r="77" spans="1:22" s="7" customFormat="1">
      <c r="A77" s="21">
        <v>65</v>
      </c>
      <c r="B77" s="79" t="s">
        <v>188</v>
      </c>
      <c r="C77" s="82">
        <v>1993</v>
      </c>
      <c r="D77" s="57">
        <v>1993</v>
      </c>
      <c r="E77" s="56" t="s">
        <v>191</v>
      </c>
      <c r="F77" s="83" t="s">
        <v>59</v>
      </c>
      <c r="G77" s="57">
        <v>3</v>
      </c>
      <c r="H77" s="66">
        <v>1635.1</v>
      </c>
      <c r="I77" s="81" t="s">
        <v>189</v>
      </c>
      <c r="J77" s="66">
        <v>1377.8</v>
      </c>
      <c r="K77" s="80">
        <v>85</v>
      </c>
      <c r="L77" s="78">
        <v>44112.33</v>
      </c>
      <c r="M77" s="66"/>
      <c r="N77" s="66"/>
      <c r="O77" s="66"/>
      <c r="P77" s="66">
        <v>44112.33</v>
      </c>
      <c r="Q77" s="68">
        <v>29.85</v>
      </c>
      <c r="R77" s="40">
        <v>29.85</v>
      </c>
      <c r="S77" s="59">
        <v>43465</v>
      </c>
      <c r="T77" s="80" t="s">
        <v>61</v>
      </c>
      <c r="U77" s="149"/>
      <c r="V77" s="137"/>
    </row>
    <row r="78" spans="1:22" s="8" customFormat="1" ht="15.75" customHeight="1">
      <c r="A78" s="186" t="s">
        <v>195</v>
      </c>
      <c r="B78" s="186"/>
      <c r="C78" s="76"/>
      <c r="D78" s="77"/>
      <c r="E78" s="77"/>
      <c r="F78" s="76"/>
      <c r="G78" s="76"/>
      <c r="H78" s="76">
        <f>SUM(H79:H127)</f>
        <v>108500.69999999997</v>
      </c>
      <c r="I78" s="76">
        <f t="shared" ref="I78:O78" si="1">SUM(I79:I127)</f>
        <v>95005.299999999988</v>
      </c>
      <c r="J78" s="76">
        <f t="shared" si="1"/>
        <v>85418.68</v>
      </c>
      <c r="K78" s="95">
        <f t="shared" si="1"/>
        <v>4424</v>
      </c>
      <c r="L78" s="76">
        <f>SUM(L79:L129)</f>
        <v>325670925.13999999</v>
      </c>
      <c r="M78" s="76">
        <f t="shared" si="1"/>
        <v>0</v>
      </c>
      <c r="N78" s="76">
        <f t="shared" si="1"/>
        <v>0</v>
      </c>
      <c r="O78" s="76">
        <f t="shared" si="1"/>
        <v>0</v>
      </c>
      <c r="P78" s="76">
        <f>SUM(P79:P129)</f>
        <v>325670925.13999999</v>
      </c>
      <c r="Q78" s="98"/>
      <c r="R78" s="76"/>
      <c r="S78" s="100"/>
      <c r="T78" s="76"/>
      <c r="U78" s="148"/>
      <c r="V78" s="143"/>
    </row>
    <row r="79" spans="1:22">
      <c r="A79" s="85">
        <v>1</v>
      </c>
      <c r="B79" s="84" t="s">
        <v>198</v>
      </c>
      <c r="C79" s="85">
        <v>1951</v>
      </c>
      <c r="D79" s="85">
        <v>1951</v>
      </c>
      <c r="E79" s="85" t="s">
        <v>190</v>
      </c>
      <c r="F79" s="85">
        <v>2</v>
      </c>
      <c r="G79" s="85">
        <v>2</v>
      </c>
      <c r="H79" s="67">
        <v>981.3</v>
      </c>
      <c r="I79" s="86">
        <v>812.2</v>
      </c>
      <c r="J79" s="67">
        <v>812.2</v>
      </c>
      <c r="K79" s="87">
        <v>38</v>
      </c>
      <c r="L79" s="68">
        <v>3424819.9840000002</v>
      </c>
      <c r="M79" s="67"/>
      <c r="N79" s="67"/>
      <c r="O79" s="67"/>
      <c r="P79" s="67">
        <v>3424819.9840000002</v>
      </c>
      <c r="Q79" s="67">
        <v>4216.72</v>
      </c>
      <c r="R79" s="67">
        <v>4216.72</v>
      </c>
      <c r="S79" s="74">
        <v>43830</v>
      </c>
      <c r="T79" s="85" t="s">
        <v>61</v>
      </c>
    </row>
    <row r="80" spans="1:22">
      <c r="A80" s="15">
        <v>2</v>
      </c>
      <c r="B80" s="20" t="s">
        <v>199</v>
      </c>
      <c r="C80" s="15">
        <v>1954</v>
      </c>
      <c r="D80" s="15">
        <v>1954</v>
      </c>
      <c r="E80" s="15" t="s">
        <v>191</v>
      </c>
      <c r="F80" s="15">
        <v>2</v>
      </c>
      <c r="G80" s="15">
        <v>2</v>
      </c>
      <c r="H80" s="18">
        <v>739.9</v>
      </c>
      <c r="I80" s="44">
        <v>665.4</v>
      </c>
      <c r="J80" s="18">
        <v>665.4</v>
      </c>
      <c r="K80" s="19">
        <v>33</v>
      </c>
      <c r="L80" s="40">
        <v>10901720.634</v>
      </c>
      <c r="M80" s="18"/>
      <c r="N80" s="18"/>
      <c r="O80" s="18"/>
      <c r="P80" s="18">
        <v>10901720.634</v>
      </c>
      <c r="Q80" s="67">
        <v>16383.71</v>
      </c>
      <c r="R80" s="67">
        <v>16383.71</v>
      </c>
      <c r="S80" s="32">
        <v>43830</v>
      </c>
      <c r="T80" s="15" t="s">
        <v>61</v>
      </c>
    </row>
    <row r="81" spans="1:20">
      <c r="A81" s="15">
        <v>3</v>
      </c>
      <c r="B81" s="20" t="s">
        <v>200</v>
      </c>
      <c r="C81" s="15">
        <v>1954</v>
      </c>
      <c r="D81" s="15">
        <v>1954</v>
      </c>
      <c r="E81" s="15" t="s">
        <v>190</v>
      </c>
      <c r="F81" s="15">
        <v>2</v>
      </c>
      <c r="G81" s="15">
        <v>2</v>
      </c>
      <c r="H81" s="18">
        <v>839.4</v>
      </c>
      <c r="I81" s="44">
        <v>753.4</v>
      </c>
      <c r="J81" s="18">
        <v>753.4</v>
      </c>
      <c r="K81" s="19">
        <v>40</v>
      </c>
      <c r="L81" s="40">
        <v>12343487.114000002</v>
      </c>
      <c r="M81" s="18"/>
      <c r="N81" s="18"/>
      <c r="O81" s="18"/>
      <c r="P81" s="18">
        <v>12343487.114000002</v>
      </c>
      <c r="Q81" s="67">
        <v>16383.710000000003</v>
      </c>
      <c r="R81" s="67">
        <v>16383.710000000003</v>
      </c>
      <c r="S81" s="32">
        <v>43830</v>
      </c>
      <c r="T81" s="15" t="s">
        <v>61</v>
      </c>
    </row>
    <row r="82" spans="1:20">
      <c r="A82" s="15">
        <v>4</v>
      </c>
      <c r="B82" s="20" t="s">
        <v>201</v>
      </c>
      <c r="C82" s="15">
        <v>1954</v>
      </c>
      <c r="D82" s="15">
        <v>1954</v>
      </c>
      <c r="E82" s="15" t="s">
        <v>190</v>
      </c>
      <c r="F82" s="15">
        <v>2</v>
      </c>
      <c r="G82" s="15">
        <v>2</v>
      </c>
      <c r="H82" s="18">
        <v>769.9</v>
      </c>
      <c r="I82" s="44">
        <v>641.1</v>
      </c>
      <c r="J82" s="18">
        <v>585.5</v>
      </c>
      <c r="K82" s="19">
        <v>21</v>
      </c>
      <c r="L82" s="40">
        <v>10503596.481000001</v>
      </c>
      <c r="M82" s="18"/>
      <c r="N82" s="18"/>
      <c r="O82" s="18"/>
      <c r="P82" s="18">
        <v>10503596.481000001</v>
      </c>
      <c r="Q82" s="67">
        <v>16383.710000000001</v>
      </c>
      <c r="R82" s="67">
        <v>16383.710000000001</v>
      </c>
      <c r="S82" s="32">
        <v>43830</v>
      </c>
      <c r="T82" s="15" t="s">
        <v>61</v>
      </c>
    </row>
    <row r="83" spans="1:20">
      <c r="A83" s="85">
        <v>5</v>
      </c>
      <c r="B83" s="20" t="s">
        <v>202</v>
      </c>
      <c r="C83" s="15">
        <v>1954</v>
      </c>
      <c r="D83" s="15">
        <v>1954</v>
      </c>
      <c r="E83" s="15" t="s">
        <v>190</v>
      </c>
      <c r="F83" s="15">
        <v>2</v>
      </c>
      <c r="G83" s="15">
        <v>1</v>
      </c>
      <c r="H83" s="18">
        <v>412.9</v>
      </c>
      <c r="I83" s="44">
        <v>380.7</v>
      </c>
      <c r="J83" s="18">
        <v>380.7</v>
      </c>
      <c r="K83" s="19">
        <v>26</v>
      </c>
      <c r="L83" s="40">
        <v>1605305.304</v>
      </c>
      <c r="M83" s="18"/>
      <c r="N83" s="18"/>
      <c r="O83" s="18"/>
      <c r="P83" s="18">
        <v>1605305.304</v>
      </c>
      <c r="Q83" s="67">
        <v>4216.72</v>
      </c>
      <c r="R83" s="67">
        <v>4216.72</v>
      </c>
      <c r="S83" s="32">
        <v>43830</v>
      </c>
      <c r="T83" s="15" t="s">
        <v>61</v>
      </c>
    </row>
    <row r="84" spans="1:20">
      <c r="A84" s="15">
        <v>6</v>
      </c>
      <c r="B84" s="20" t="s">
        <v>203</v>
      </c>
      <c r="C84" s="15">
        <v>1956</v>
      </c>
      <c r="D84" s="15">
        <v>1956</v>
      </c>
      <c r="E84" s="15" t="s">
        <v>191</v>
      </c>
      <c r="F84" s="15">
        <v>4</v>
      </c>
      <c r="G84" s="15">
        <v>4</v>
      </c>
      <c r="H84" s="18">
        <v>3193</v>
      </c>
      <c r="I84" s="44">
        <v>2903.4</v>
      </c>
      <c r="J84" s="18">
        <v>2234.4</v>
      </c>
      <c r="K84" s="19">
        <v>71</v>
      </c>
      <c r="L84" s="40">
        <v>2862955.6380000003</v>
      </c>
      <c r="M84" s="18"/>
      <c r="N84" s="18"/>
      <c r="O84" s="18"/>
      <c r="P84" s="18">
        <v>2862955.6380000003</v>
      </c>
      <c r="Q84" s="67">
        <v>986.07</v>
      </c>
      <c r="R84" s="67">
        <v>986.07</v>
      </c>
      <c r="S84" s="32">
        <v>43830</v>
      </c>
      <c r="T84" s="15" t="s">
        <v>61</v>
      </c>
    </row>
    <row r="85" spans="1:20">
      <c r="A85" s="15">
        <v>7</v>
      </c>
      <c r="B85" s="20" t="s">
        <v>204</v>
      </c>
      <c r="C85" s="15">
        <v>1958</v>
      </c>
      <c r="D85" s="15">
        <v>1958</v>
      </c>
      <c r="E85" s="15" t="s">
        <v>190</v>
      </c>
      <c r="F85" s="15">
        <v>2</v>
      </c>
      <c r="G85" s="15">
        <v>2</v>
      </c>
      <c r="H85" s="18">
        <v>724.7</v>
      </c>
      <c r="I85" s="44">
        <v>688</v>
      </c>
      <c r="J85" s="18">
        <v>643.29999999999995</v>
      </c>
      <c r="K85" s="19">
        <v>22</v>
      </c>
      <c r="L85" s="40">
        <v>11271992.480000002</v>
      </c>
      <c r="M85" s="18"/>
      <c r="N85" s="18"/>
      <c r="O85" s="18"/>
      <c r="P85" s="18">
        <v>11271992.480000002</v>
      </c>
      <c r="Q85" s="67">
        <v>16383.710000000003</v>
      </c>
      <c r="R85" s="67">
        <v>16383.710000000003</v>
      </c>
      <c r="S85" s="32">
        <v>43830</v>
      </c>
      <c r="T85" s="15" t="s">
        <v>61</v>
      </c>
    </row>
    <row r="86" spans="1:20">
      <c r="A86" s="15">
        <v>8</v>
      </c>
      <c r="B86" s="20" t="s">
        <v>205</v>
      </c>
      <c r="C86" s="15">
        <v>1958</v>
      </c>
      <c r="D86" s="15">
        <v>1958</v>
      </c>
      <c r="E86" s="15" t="s">
        <v>191</v>
      </c>
      <c r="F86" s="15">
        <v>4</v>
      </c>
      <c r="G86" s="15">
        <v>4</v>
      </c>
      <c r="H86" s="18">
        <v>4872.3999999999996</v>
      </c>
      <c r="I86" s="44">
        <v>4507.2</v>
      </c>
      <c r="J86" s="18">
        <v>3182.7</v>
      </c>
      <c r="K86" s="19">
        <v>114</v>
      </c>
      <c r="L86" s="40">
        <v>4444608.7230000002</v>
      </c>
      <c r="M86" s="18"/>
      <c r="N86" s="18"/>
      <c r="O86" s="18"/>
      <c r="P86" s="18">
        <v>4444608.7230000002</v>
      </c>
      <c r="Q86" s="67">
        <v>986.11304645899907</v>
      </c>
      <c r="R86" s="67">
        <v>986.11304645899907</v>
      </c>
      <c r="S86" s="32">
        <v>43830</v>
      </c>
      <c r="T86" s="15" t="s">
        <v>61</v>
      </c>
    </row>
    <row r="87" spans="1:20">
      <c r="A87" s="85">
        <v>9</v>
      </c>
      <c r="B87" s="20" t="s">
        <v>206</v>
      </c>
      <c r="C87" s="15">
        <v>1958</v>
      </c>
      <c r="D87" s="15">
        <v>1958</v>
      </c>
      <c r="E87" s="15" t="s">
        <v>191</v>
      </c>
      <c r="F87" s="15">
        <v>4</v>
      </c>
      <c r="G87" s="15">
        <v>2</v>
      </c>
      <c r="H87" s="18">
        <v>1326.3</v>
      </c>
      <c r="I87" s="44">
        <v>1312.3</v>
      </c>
      <c r="J87" s="18">
        <v>1312.3</v>
      </c>
      <c r="K87" s="19">
        <v>50</v>
      </c>
      <c r="L87" s="40">
        <v>1832613.827</v>
      </c>
      <c r="M87" s="18"/>
      <c r="N87" s="18"/>
      <c r="O87" s="18"/>
      <c r="P87" s="18">
        <v>1832613.827</v>
      </c>
      <c r="Q87" s="67">
        <v>1396.49</v>
      </c>
      <c r="R87" s="67">
        <v>1396.49</v>
      </c>
      <c r="S87" s="32">
        <v>43830</v>
      </c>
      <c r="T87" s="15" t="s">
        <v>61</v>
      </c>
    </row>
    <row r="88" spans="1:20">
      <c r="A88" s="15">
        <v>10</v>
      </c>
      <c r="B88" s="20" t="s">
        <v>207</v>
      </c>
      <c r="C88" s="15">
        <v>1959</v>
      </c>
      <c r="D88" s="15">
        <v>1959</v>
      </c>
      <c r="E88" s="15" t="s">
        <v>190</v>
      </c>
      <c r="F88" s="15">
        <v>3</v>
      </c>
      <c r="G88" s="15">
        <v>4</v>
      </c>
      <c r="H88" s="18">
        <v>2328.1</v>
      </c>
      <c r="I88" s="44">
        <v>2084.1999999999998</v>
      </c>
      <c r="J88" s="18">
        <v>1901</v>
      </c>
      <c r="K88" s="19">
        <v>64</v>
      </c>
      <c r="L88" s="40">
        <v>7594734.392</v>
      </c>
      <c r="M88" s="18"/>
      <c r="N88" s="18"/>
      <c r="O88" s="18"/>
      <c r="P88" s="18">
        <v>7594734.392</v>
      </c>
      <c r="Q88" s="67">
        <v>3643.9566222051631</v>
      </c>
      <c r="R88" s="67">
        <v>3643.9566222051631</v>
      </c>
      <c r="S88" s="32">
        <v>43830</v>
      </c>
      <c r="T88" s="15" t="s">
        <v>61</v>
      </c>
    </row>
    <row r="89" spans="1:20">
      <c r="A89" s="15">
        <v>11</v>
      </c>
      <c r="B89" s="20" t="s">
        <v>208</v>
      </c>
      <c r="C89" s="15">
        <v>1959</v>
      </c>
      <c r="D89" s="15">
        <v>1959</v>
      </c>
      <c r="E89" s="15" t="s">
        <v>191</v>
      </c>
      <c r="F89" s="15">
        <v>4</v>
      </c>
      <c r="G89" s="15">
        <v>4</v>
      </c>
      <c r="H89" s="18">
        <v>2335.8000000000002</v>
      </c>
      <c r="I89" s="44">
        <v>2084.8000000000002</v>
      </c>
      <c r="J89" s="18">
        <v>1901.6</v>
      </c>
      <c r="K89" s="19">
        <v>57</v>
      </c>
      <c r="L89" s="40">
        <v>2911402.3520000004</v>
      </c>
      <c r="M89" s="18"/>
      <c r="N89" s="18"/>
      <c r="O89" s="18"/>
      <c r="P89" s="18">
        <v>2911402.3520000004</v>
      </c>
      <c r="Q89" s="67">
        <v>1396.49</v>
      </c>
      <c r="R89" s="67">
        <v>1396.49</v>
      </c>
      <c r="S89" s="32">
        <v>43830</v>
      </c>
      <c r="T89" s="15" t="s">
        <v>61</v>
      </c>
    </row>
    <row r="90" spans="1:20">
      <c r="A90" s="15">
        <v>12</v>
      </c>
      <c r="B90" s="20" t="s">
        <v>209</v>
      </c>
      <c r="C90" s="15">
        <v>1960</v>
      </c>
      <c r="D90" s="15">
        <v>1960</v>
      </c>
      <c r="E90" s="15" t="s">
        <v>191</v>
      </c>
      <c r="F90" s="15">
        <v>4</v>
      </c>
      <c r="G90" s="15">
        <v>2</v>
      </c>
      <c r="H90" s="18">
        <v>1324.5</v>
      </c>
      <c r="I90" s="44">
        <v>1266.9000000000001</v>
      </c>
      <c r="J90" s="18">
        <v>1169.3</v>
      </c>
      <c r="K90" s="19">
        <v>62</v>
      </c>
      <c r="L90" s="40">
        <v>2786255.1629999997</v>
      </c>
      <c r="M90" s="18"/>
      <c r="N90" s="18"/>
      <c r="O90" s="18"/>
      <c r="P90" s="18">
        <v>2786255.1629999997</v>
      </c>
      <c r="Q90" s="67">
        <v>2199.2699999999995</v>
      </c>
      <c r="R90" s="67">
        <v>2199.2699999999995</v>
      </c>
      <c r="S90" s="32">
        <v>43830</v>
      </c>
      <c r="T90" s="15" t="s">
        <v>61</v>
      </c>
    </row>
    <row r="91" spans="1:20">
      <c r="A91" s="85">
        <v>13</v>
      </c>
      <c r="B91" s="20" t="s">
        <v>210</v>
      </c>
      <c r="C91" s="15">
        <v>1966</v>
      </c>
      <c r="D91" s="15">
        <v>1966</v>
      </c>
      <c r="E91" s="15" t="s">
        <v>191</v>
      </c>
      <c r="F91" s="15">
        <v>5</v>
      </c>
      <c r="G91" s="15">
        <v>4</v>
      </c>
      <c r="H91" s="18">
        <v>3413.3</v>
      </c>
      <c r="I91" s="44">
        <v>3167.3</v>
      </c>
      <c r="J91" s="18">
        <v>3167.3</v>
      </c>
      <c r="K91" s="19">
        <v>163</v>
      </c>
      <c r="L91" s="40">
        <v>4423102.7770000007</v>
      </c>
      <c r="M91" s="18"/>
      <c r="N91" s="18"/>
      <c r="O91" s="18"/>
      <c r="P91" s="18">
        <v>4423102.7770000007</v>
      </c>
      <c r="Q91" s="67">
        <v>1396.4900000000002</v>
      </c>
      <c r="R91" s="67">
        <v>1396.4900000000002</v>
      </c>
      <c r="S91" s="32">
        <v>43830</v>
      </c>
      <c r="T91" s="15" t="s">
        <v>61</v>
      </c>
    </row>
    <row r="92" spans="1:20">
      <c r="A92" s="15">
        <v>14</v>
      </c>
      <c r="B92" s="20" t="s">
        <v>211</v>
      </c>
      <c r="C92" s="15">
        <v>1968</v>
      </c>
      <c r="D92" s="15">
        <v>1968</v>
      </c>
      <c r="E92" s="15" t="s">
        <v>191</v>
      </c>
      <c r="F92" s="15">
        <v>5</v>
      </c>
      <c r="G92" s="15">
        <v>4</v>
      </c>
      <c r="H92" s="18">
        <v>3181.9</v>
      </c>
      <c r="I92" s="44">
        <v>3145.1</v>
      </c>
      <c r="J92" s="18">
        <v>3145.1</v>
      </c>
      <c r="K92" s="19">
        <v>135</v>
      </c>
      <c r="L92" s="40">
        <v>12793480.525000002</v>
      </c>
      <c r="M92" s="18"/>
      <c r="N92" s="18"/>
      <c r="O92" s="18"/>
      <c r="P92" s="18">
        <v>12793480.525000002</v>
      </c>
      <c r="Q92" s="67">
        <v>4067.7500000000009</v>
      </c>
      <c r="R92" s="67">
        <v>4067.7500000000009</v>
      </c>
      <c r="S92" s="32">
        <v>43830</v>
      </c>
      <c r="T92" s="15" t="s">
        <v>61</v>
      </c>
    </row>
    <row r="93" spans="1:20">
      <c r="A93" s="15">
        <v>15</v>
      </c>
      <c r="B93" s="20" t="s">
        <v>212</v>
      </c>
      <c r="C93" s="15">
        <v>1968</v>
      </c>
      <c r="D93" s="15">
        <v>1968</v>
      </c>
      <c r="E93" s="15" t="s">
        <v>191</v>
      </c>
      <c r="F93" s="15">
        <v>6</v>
      </c>
      <c r="G93" s="15">
        <v>2</v>
      </c>
      <c r="H93" s="18">
        <v>2043.1</v>
      </c>
      <c r="I93" s="44">
        <v>1921.7</v>
      </c>
      <c r="J93" s="18">
        <v>1762.7</v>
      </c>
      <c r="K93" s="19">
        <v>65</v>
      </c>
      <c r="L93" s="40">
        <v>4724057.4589999998</v>
      </c>
      <c r="M93" s="18"/>
      <c r="N93" s="18"/>
      <c r="O93" s="18"/>
      <c r="P93" s="18">
        <v>4724057.4589999998</v>
      </c>
      <c r="Q93" s="67">
        <v>2458.27</v>
      </c>
      <c r="R93" s="67">
        <v>2458.27</v>
      </c>
      <c r="S93" s="32">
        <v>43830</v>
      </c>
      <c r="T93" s="15" t="s">
        <v>61</v>
      </c>
    </row>
    <row r="94" spans="1:20">
      <c r="A94" s="15">
        <v>16</v>
      </c>
      <c r="B94" s="20" t="s">
        <v>213</v>
      </c>
      <c r="C94" s="15">
        <v>1968</v>
      </c>
      <c r="D94" s="15">
        <v>1968</v>
      </c>
      <c r="E94" s="15" t="s">
        <v>191</v>
      </c>
      <c r="F94" s="15">
        <v>5</v>
      </c>
      <c r="G94" s="15">
        <v>4</v>
      </c>
      <c r="H94" s="18">
        <v>4136.5</v>
      </c>
      <c r="I94" s="44">
        <v>3771</v>
      </c>
      <c r="J94" s="18">
        <v>2518.3000000000002</v>
      </c>
      <c r="K94" s="19">
        <v>64</v>
      </c>
      <c r="L94" s="40">
        <v>5266163.79</v>
      </c>
      <c r="M94" s="18"/>
      <c r="N94" s="18"/>
      <c r="O94" s="18"/>
      <c r="P94" s="18">
        <v>5266163.79</v>
      </c>
      <c r="Q94" s="67">
        <v>1396.49</v>
      </c>
      <c r="R94" s="67">
        <v>1396.49</v>
      </c>
      <c r="S94" s="32">
        <v>43830</v>
      </c>
      <c r="T94" s="15" t="s">
        <v>61</v>
      </c>
    </row>
    <row r="95" spans="1:20">
      <c r="A95" s="85">
        <v>17</v>
      </c>
      <c r="B95" s="20" t="s">
        <v>214</v>
      </c>
      <c r="C95" s="15">
        <v>1968</v>
      </c>
      <c r="D95" s="15">
        <v>1968</v>
      </c>
      <c r="E95" s="15" t="s">
        <v>191</v>
      </c>
      <c r="F95" s="15">
        <v>5</v>
      </c>
      <c r="G95" s="15">
        <v>4</v>
      </c>
      <c r="H95" s="18">
        <v>3616.4</v>
      </c>
      <c r="I95" s="44">
        <v>3344.4</v>
      </c>
      <c r="J95" s="18">
        <v>3344.4</v>
      </c>
      <c r="K95" s="19">
        <v>179</v>
      </c>
      <c r="L95" s="40">
        <v>4670421.1560000004</v>
      </c>
      <c r="M95" s="18"/>
      <c r="N95" s="18"/>
      <c r="O95" s="18"/>
      <c r="P95" s="18">
        <v>4670421.1560000004</v>
      </c>
      <c r="Q95" s="67">
        <v>1396.49</v>
      </c>
      <c r="R95" s="67">
        <v>1396.49</v>
      </c>
      <c r="S95" s="32">
        <v>43830</v>
      </c>
      <c r="T95" s="15" t="s">
        <v>61</v>
      </c>
    </row>
    <row r="96" spans="1:20">
      <c r="A96" s="15">
        <v>18</v>
      </c>
      <c r="B96" s="20" t="s">
        <v>215</v>
      </c>
      <c r="C96" s="15">
        <v>1969</v>
      </c>
      <c r="D96" s="15">
        <v>1969</v>
      </c>
      <c r="E96" s="15" t="s">
        <v>191</v>
      </c>
      <c r="F96" s="15">
        <v>5</v>
      </c>
      <c r="G96" s="15">
        <v>4</v>
      </c>
      <c r="H96" s="18">
        <v>4590.8</v>
      </c>
      <c r="I96" s="44">
        <v>3372.6</v>
      </c>
      <c r="J96" s="18">
        <v>3372.6</v>
      </c>
      <c r="K96" s="19">
        <v>154</v>
      </c>
      <c r="L96" s="40">
        <v>4709802.1739999996</v>
      </c>
      <c r="M96" s="18"/>
      <c r="N96" s="18"/>
      <c r="O96" s="18"/>
      <c r="P96" s="18">
        <v>4709802.1739999996</v>
      </c>
      <c r="Q96" s="67">
        <v>1396.49</v>
      </c>
      <c r="R96" s="67">
        <v>1396.49</v>
      </c>
      <c r="S96" s="32">
        <v>43830</v>
      </c>
      <c r="T96" s="15" t="s">
        <v>61</v>
      </c>
    </row>
    <row r="97" spans="1:20">
      <c r="A97" s="15">
        <v>19</v>
      </c>
      <c r="B97" s="20" t="s">
        <v>216</v>
      </c>
      <c r="C97" s="15">
        <v>1970</v>
      </c>
      <c r="D97" s="15">
        <v>1970</v>
      </c>
      <c r="E97" s="15" t="s">
        <v>191</v>
      </c>
      <c r="F97" s="15">
        <v>5</v>
      </c>
      <c r="G97" s="15">
        <v>4</v>
      </c>
      <c r="H97" s="18">
        <v>3686.8</v>
      </c>
      <c r="I97" s="44">
        <v>3332.6</v>
      </c>
      <c r="J97" s="18">
        <v>3332.6</v>
      </c>
      <c r="K97" s="19">
        <v>150</v>
      </c>
      <c r="L97" s="40">
        <v>3286176.8820000002</v>
      </c>
      <c r="M97" s="18"/>
      <c r="N97" s="18"/>
      <c r="O97" s="18"/>
      <c r="P97" s="18">
        <v>3286176.8820000002</v>
      </c>
      <c r="Q97" s="67">
        <v>986.07</v>
      </c>
      <c r="R97" s="67">
        <v>986.07</v>
      </c>
      <c r="S97" s="32">
        <v>43830</v>
      </c>
      <c r="T97" s="15" t="s">
        <v>61</v>
      </c>
    </row>
    <row r="98" spans="1:20">
      <c r="A98" s="15">
        <v>20</v>
      </c>
      <c r="B98" s="20" t="s">
        <v>217</v>
      </c>
      <c r="C98" s="15">
        <v>1970</v>
      </c>
      <c r="D98" s="15">
        <v>1970</v>
      </c>
      <c r="E98" s="15" t="s">
        <v>191</v>
      </c>
      <c r="F98" s="15">
        <v>5</v>
      </c>
      <c r="G98" s="15">
        <v>4</v>
      </c>
      <c r="H98" s="18">
        <v>3553.3</v>
      </c>
      <c r="I98" s="44">
        <v>2959.2</v>
      </c>
      <c r="J98" s="18">
        <v>2959.2</v>
      </c>
      <c r="K98" s="19">
        <v>236</v>
      </c>
      <c r="L98" s="40">
        <v>6508079.7839999991</v>
      </c>
      <c r="M98" s="18"/>
      <c r="N98" s="18"/>
      <c r="O98" s="18"/>
      <c r="P98" s="18">
        <v>6508079.7839999991</v>
      </c>
      <c r="Q98" s="67">
        <v>2199.27</v>
      </c>
      <c r="R98" s="67">
        <v>2199.27</v>
      </c>
      <c r="S98" s="32">
        <v>43830</v>
      </c>
      <c r="T98" s="15" t="s">
        <v>61</v>
      </c>
    </row>
    <row r="99" spans="1:20">
      <c r="A99" s="85">
        <v>21</v>
      </c>
      <c r="B99" s="20" t="s">
        <v>218</v>
      </c>
      <c r="C99" s="15">
        <v>1970</v>
      </c>
      <c r="D99" s="15">
        <v>1970</v>
      </c>
      <c r="E99" s="15" t="s">
        <v>191</v>
      </c>
      <c r="F99" s="15">
        <v>5</v>
      </c>
      <c r="G99" s="15">
        <v>1</v>
      </c>
      <c r="H99" s="18">
        <v>5070</v>
      </c>
      <c r="I99" s="44">
        <v>3702.1</v>
      </c>
      <c r="J99" s="18">
        <v>590.48</v>
      </c>
      <c r="K99" s="19">
        <v>29</v>
      </c>
      <c r="L99" s="40">
        <v>29137489.113000002</v>
      </c>
      <c r="M99" s="18"/>
      <c r="N99" s="18"/>
      <c r="O99" s="18"/>
      <c r="P99" s="18">
        <v>29137489.113000002</v>
      </c>
      <c r="Q99" s="67">
        <v>7870.5300000000007</v>
      </c>
      <c r="R99" s="67">
        <v>7870.5300000000007</v>
      </c>
      <c r="S99" s="32">
        <v>43830</v>
      </c>
      <c r="T99" s="15" t="s">
        <v>61</v>
      </c>
    </row>
    <row r="100" spans="1:20">
      <c r="A100" s="15">
        <v>22</v>
      </c>
      <c r="B100" s="20" t="s">
        <v>219</v>
      </c>
      <c r="C100" s="15">
        <v>1977</v>
      </c>
      <c r="D100" s="15">
        <v>1977</v>
      </c>
      <c r="E100" s="15" t="s">
        <v>191</v>
      </c>
      <c r="F100" s="15">
        <v>6</v>
      </c>
      <c r="G100" s="15">
        <v>4</v>
      </c>
      <c r="H100" s="18">
        <v>3833.1</v>
      </c>
      <c r="I100" s="44">
        <v>2894</v>
      </c>
      <c r="J100" s="18">
        <v>2894</v>
      </c>
      <c r="K100" s="19">
        <v>134</v>
      </c>
      <c r="L100" s="40">
        <v>7114233.3800000008</v>
      </c>
      <c r="M100" s="18"/>
      <c r="N100" s="18"/>
      <c r="O100" s="18"/>
      <c r="P100" s="18">
        <v>7114233.3800000008</v>
      </c>
      <c r="Q100" s="67">
        <v>2458.2700000000004</v>
      </c>
      <c r="R100" s="67">
        <v>2458.2700000000004</v>
      </c>
      <c r="S100" s="32">
        <v>43830</v>
      </c>
      <c r="T100" s="15" t="s">
        <v>62</v>
      </c>
    </row>
    <row r="101" spans="1:20">
      <c r="A101" s="15">
        <v>23</v>
      </c>
      <c r="B101" s="20" t="s">
        <v>220</v>
      </c>
      <c r="C101" s="15">
        <v>1990</v>
      </c>
      <c r="D101" s="15">
        <v>1990</v>
      </c>
      <c r="E101" s="36" t="s">
        <v>192</v>
      </c>
      <c r="F101" s="15">
        <v>5</v>
      </c>
      <c r="G101" s="15">
        <v>6</v>
      </c>
      <c r="H101" s="18">
        <v>4409</v>
      </c>
      <c r="I101" s="44">
        <v>3825.1</v>
      </c>
      <c r="J101" s="18">
        <v>3825.1</v>
      </c>
      <c r="K101" s="19">
        <v>225</v>
      </c>
      <c r="L101" s="40">
        <v>13754141.575999999</v>
      </c>
      <c r="M101" s="18"/>
      <c r="N101" s="18"/>
      <c r="O101" s="18"/>
      <c r="P101" s="18">
        <v>13754141.575999999</v>
      </c>
      <c r="Q101" s="67">
        <v>3595.7599999999998</v>
      </c>
      <c r="R101" s="67">
        <v>3595.7599999999998</v>
      </c>
      <c r="S101" s="32">
        <v>43830</v>
      </c>
      <c r="T101" s="15" t="s">
        <v>62</v>
      </c>
    </row>
    <row r="102" spans="1:20">
      <c r="A102" s="15">
        <v>24</v>
      </c>
      <c r="B102" s="20" t="s">
        <v>221</v>
      </c>
      <c r="C102" s="15">
        <v>1990</v>
      </c>
      <c r="D102" s="15">
        <v>1990</v>
      </c>
      <c r="E102" s="36" t="s">
        <v>192</v>
      </c>
      <c r="F102" s="15">
        <v>5</v>
      </c>
      <c r="G102" s="15">
        <v>6</v>
      </c>
      <c r="H102" s="18">
        <v>4452.2</v>
      </c>
      <c r="I102" s="44">
        <v>3833.5</v>
      </c>
      <c r="J102" s="18">
        <v>3833.5</v>
      </c>
      <c r="K102" s="19">
        <v>235</v>
      </c>
      <c r="L102" s="40">
        <v>8430901.5449999999</v>
      </c>
      <c r="M102" s="18"/>
      <c r="N102" s="18"/>
      <c r="O102" s="18"/>
      <c r="P102" s="18">
        <v>8430901.5449999999</v>
      </c>
      <c r="Q102" s="67">
        <v>2199.27</v>
      </c>
      <c r="R102" s="67">
        <v>2199.27</v>
      </c>
      <c r="S102" s="32">
        <v>43830</v>
      </c>
      <c r="T102" s="15" t="s">
        <v>62</v>
      </c>
    </row>
    <row r="103" spans="1:20">
      <c r="A103" s="85">
        <v>25</v>
      </c>
      <c r="B103" s="20" t="s">
        <v>222</v>
      </c>
      <c r="C103" s="15">
        <v>1995</v>
      </c>
      <c r="D103" s="15">
        <v>1995</v>
      </c>
      <c r="E103" s="36" t="s">
        <v>192</v>
      </c>
      <c r="F103" s="15">
        <v>5</v>
      </c>
      <c r="G103" s="15">
        <v>3</v>
      </c>
      <c r="H103" s="18">
        <v>4557.8999999999996</v>
      </c>
      <c r="I103" s="44">
        <v>4279.7</v>
      </c>
      <c r="J103" s="18">
        <v>4279.7</v>
      </c>
      <c r="K103" s="19">
        <v>213</v>
      </c>
      <c r="L103" s="40">
        <v>5976558.2529999996</v>
      </c>
      <c r="M103" s="18"/>
      <c r="N103" s="18"/>
      <c r="O103" s="18"/>
      <c r="P103" s="18">
        <v>5976558.2529999996</v>
      </c>
      <c r="Q103" s="67">
        <v>1396.49</v>
      </c>
      <c r="R103" s="67">
        <v>1396.49</v>
      </c>
      <c r="S103" s="32">
        <v>43830</v>
      </c>
      <c r="T103" s="15" t="s">
        <v>62</v>
      </c>
    </row>
    <row r="104" spans="1:20">
      <c r="A104" s="15">
        <v>26</v>
      </c>
      <c r="B104" s="20" t="s">
        <v>223</v>
      </c>
      <c r="C104" s="15">
        <v>1954</v>
      </c>
      <c r="D104" s="15">
        <v>2009</v>
      </c>
      <c r="E104" s="15" t="s">
        <v>190</v>
      </c>
      <c r="F104" s="15">
        <v>2</v>
      </c>
      <c r="G104" s="15">
        <v>2</v>
      </c>
      <c r="H104" s="18">
        <v>730.8</v>
      </c>
      <c r="I104" s="44">
        <v>657.3</v>
      </c>
      <c r="J104" s="18">
        <v>657.3</v>
      </c>
      <c r="K104" s="19">
        <v>34</v>
      </c>
      <c r="L104" s="40">
        <v>2954714.6789999995</v>
      </c>
      <c r="M104" s="18"/>
      <c r="N104" s="18"/>
      <c r="O104" s="18"/>
      <c r="P104" s="18">
        <v>2954714.6789999995</v>
      </c>
      <c r="Q104" s="67">
        <v>4495.2299999999996</v>
      </c>
      <c r="R104" s="67">
        <v>4495.2299999999996</v>
      </c>
      <c r="S104" s="32">
        <v>43830</v>
      </c>
      <c r="T104" s="15" t="s">
        <v>61</v>
      </c>
    </row>
    <row r="105" spans="1:20">
      <c r="A105" s="15">
        <v>27</v>
      </c>
      <c r="B105" s="20" t="s">
        <v>224</v>
      </c>
      <c r="C105" s="15">
        <v>1940</v>
      </c>
      <c r="D105" s="15">
        <v>2009</v>
      </c>
      <c r="E105" s="15" t="s">
        <v>191</v>
      </c>
      <c r="F105" s="15">
        <v>4</v>
      </c>
      <c r="G105" s="15">
        <v>4</v>
      </c>
      <c r="H105" s="18">
        <v>3102.2</v>
      </c>
      <c r="I105" s="44">
        <v>2699.1</v>
      </c>
      <c r="J105" s="18">
        <v>2699.1</v>
      </c>
      <c r="K105" s="19">
        <v>94</v>
      </c>
      <c r="L105" s="40">
        <v>3769266.159</v>
      </c>
      <c r="M105" s="18"/>
      <c r="N105" s="18"/>
      <c r="O105" s="18"/>
      <c r="P105" s="18">
        <v>3769266.159</v>
      </c>
      <c r="Q105" s="67">
        <v>1396.49</v>
      </c>
      <c r="R105" s="67">
        <v>1396.49</v>
      </c>
      <c r="S105" s="32">
        <v>43830</v>
      </c>
      <c r="T105" s="15" t="s">
        <v>61</v>
      </c>
    </row>
    <row r="106" spans="1:20">
      <c r="A106" s="15">
        <v>28</v>
      </c>
      <c r="B106" s="20" t="s">
        <v>225</v>
      </c>
      <c r="C106" s="15">
        <v>1975</v>
      </c>
      <c r="D106" s="15">
        <v>1975</v>
      </c>
      <c r="E106" s="15" t="s">
        <v>191</v>
      </c>
      <c r="F106" s="15">
        <v>9</v>
      </c>
      <c r="G106" s="15">
        <v>1</v>
      </c>
      <c r="H106" s="18">
        <v>2929.7</v>
      </c>
      <c r="I106" s="44">
        <v>2308</v>
      </c>
      <c r="J106" s="18">
        <v>2308</v>
      </c>
      <c r="K106" s="19">
        <v>93</v>
      </c>
      <c r="L106" s="40">
        <v>2275849.56</v>
      </c>
      <c r="M106" s="18"/>
      <c r="N106" s="18"/>
      <c r="O106" s="18"/>
      <c r="P106" s="18">
        <v>2275849.56</v>
      </c>
      <c r="Q106" s="67">
        <v>986.07</v>
      </c>
      <c r="R106" s="67">
        <v>986.07</v>
      </c>
      <c r="S106" s="32">
        <v>43830</v>
      </c>
      <c r="T106" s="15" t="s">
        <v>62</v>
      </c>
    </row>
    <row r="107" spans="1:20">
      <c r="A107" s="85">
        <v>29</v>
      </c>
      <c r="B107" s="20" t="s">
        <v>226</v>
      </c>
      <c r="C107" s="15">
        <v>1960</v>
      </c>
      <c r="D107" s="15">
        <v>1960</v>
      </c>
      <c r="E107" s="15" t="s">
        <v>191</v>
      </c>
      <c r="F107" s="15">
        <v>4</v>
      </c>
      <c r="G107" s="15">
        <v>4</v>
      </c>
      <c r="H107" s="18">
        <v>2539</v>
      </c>
      <c r="I107" s="44">
        <v>2500.9</v>
      </c>
      <c r="J107" s="18">
        <v>2500.9</v>
      </c>
      <c r="K107" s="19">
        <v>115</v>
      </c>
      <c r="L107" s="40">
        <v>885943.82500000007</v>
      </c>
      <c r="M107" s="18"/>
      <c r="N107" s="18"/>
      <c r="O107" s="18"/>
      <c r="P107" s="18">
        <v>885943.82500000007</v>
      </c>
      <c r="Q107" s="67">
        <v>354.25</v>
      </c>
      <c r="R107" s="67">
        <v>354.25</v>
      </c>
      <c r="S107" s="32">
        <v>43830</v>
      </c>
      <c r="T107" s="15" t="s">
        <v>62</v>
      </c>
    </row>
    <row r="108" spans="1:20">
      <c r="A108" s="15">
        <v>30</v>
      </c>
      <c r="B108" s="20" t="s">
        <v>227</v>
      </c>
      <c r="C108" s="15">
        <v>1954</v>
      </c>
      <c r="D108" s="15">
        <v>2010</v>
      </c>
      <c r="E108" s="15" t="s">
        <v>191</v>
      </c>
      <c r="F108" s="15">
        <v>2</v>
      </c>
      <c r="G108" s="15">
        <v>2</v>
      </c>
      <c r="H108" s="18">
        <v>416.6</v>
      </c>
      <c r="I108" s="44">
        <v>369.8</v>
      </c>
      <c r="J108" s="18">
        <v>318.3</v>
      </c>
      <c r="K108" s="19">
        <v>20</v>
      </c>
      <c r="L108" s="40">
        <v>1559343.0560000001</v>
      </c>
      <c r="M108" s="18"/>
      <c r="N108" s="18"/>
      <c r="O108" s="18"/>
      <c r="P108" s="18">
        <v>1559343.0560000001</v>
      </c>
      <c r="Q108" s="67">
        <v>4216.72</v>
      </c>
      <c r="R108" s="67">
        <v>4216.72</v>
      </c>
      <c r="S108" s="32">
        <v>43830</v>
      </c>
      <c r="T108" s="15" t="s">
        <v>61</v>
      </c>
    </row>
    <row r="109" spans="1:20">
      <c r="A109" s="15">
        <v>31</v>
      </c>
      <c r="B109" s="20" t="s">
        <v>228</v>
      </c>
      <c r="C109" s="15">
        <v>1955</v>
      </c>
      <c r="D109" s="15">
        <v>1999</v>
      </c>
      <c r="E109" s="15" t="s">
        <v>191</v>
      </c>
      <c r="F109" s="15">
        <v>2</v>
      </c>
      <c r="G109" s="15">
        <v>2</v>
      </c>
      <c r="H109" s="18">
        <v>428.9</v>
      </c>
      <c r="I109" s="44">
        <v>358.9</v>
      </c>
      <c r="J109" s="18">
        <v>358.9</v>
      </c>
      <c r="K109" s="19">
        <v>19</v>
      </c>
      <c r="L109" s="40">
        <v>1613338.0469999998</v>
      </c>
      <c r="M109" s="18"/>
      <c r="N109" s="18"/>
      <c r="O109" s="18"/>
      <c r="P109" s="18">
        <v>1613338.0469999998</v>
      </c>
      <c r="Q109" s="67">
        <v>4495.2299999999996</v>
      </c>
      <c r="R109" s="67">
        <v>4495.2299999999996</v>
      </c>
      <c r="S109" s="32">
        <v>43830</v>
      </c>
      <c r="T109" s="15" t="s">
        <v>61</v>
      </c>
    </row>
    <row r="110" spans="1:20">
      <c r="A110" s="15">
        <v>32</v>
      </c>
      <c r="B110" s="20" t="s">
        <v>229</v>
      </c>
      <c r="C110" s="15">
        <v>1960</v>
      </c>
      <c r="D110" s="15">
        <v>2010</v>
      </c>
      <c r="E110" s="15" t="s">
        <v>191</v>
      </c>
      <c r="F110" s="15">
        <v>2</v>
      </c>
      <c r="G110" s="15">
        <v>2</v>
      </c>
      <c r="H110" s="18">
        <v>607.29999999999995</v>
      </c>
      <c r="I110" s="44">
        <v>562.29999999999995</v>
      </c>
      <c r="J110" s="18">
        <v>524</v>
      </c>
      <c r="K110" s="19">
        <v>27</v>
      </c>
      <c r="L110" s="40">
        <v>2371061.656</v>
      </c>
      <c r="M110" s="18"/>
      <c r="N110" s="18"/>
      <c r="O110" s="18"/>
      <c r="P110" s="18">
        <v>2371061.656</v>
      </c>
      <c r="Q110" s="67">
        <v>4216.72</v>
      </c>
      <c r="R110" s="67">
        <v>4216.72</v>
      </c>
      <c r="S110" s="32">
        <v>43830</v>
      </c>
      <c r="T110" s="15" t="s">
        <v>61</v>
      </c>
    </row>
    <row r="111" spans="1:20">
      <c r="A111" s="85">
        <v>33</v>
      </c>
      <c r="B111" s="20" t="s">
        <v>230</v>
      </c>
      <c r="C111" s="15">
        <v>1970</v>
      </c>
      <c r="D111" s="15"/>
      <c r="E111" s="15" t="s">
        <v>191</v>
      </c>
      <c r="F111" s="15">
        <v>2</v>
      </c>
      <c r="G111" s="15">
        <v>2</v>
      </c>
      <c r="H111" s="18">
        <v>508.8</v>
      </c>
      <c r="I111" s="44">
        <v>447.6</v>
      </c>
      <c r="J111" s="18">
        <v>259.3</v>
      </c>
      <c r="K111" s="19">
        <v>38</v>
      </c>
      <c r="L111" s="40">
        <v>2012064.9479999999</v>
      </c>
      <c r="M111" s="18"/>
      <c r="N111" s="18"/>
      <c r="O111" s="18"/>
      <c r="P111" s="18">
        <v>2012064.9479999999</v>
      </c>
      <c r="Q111" s="67">
        <v>4495.2299999999996</v>
      </c>
      <c r="R111" s="67">
        <v>4495.2299999999996</v>
      </c>
      <c r="S111" s="32">
        <v>43830</v>
      </c>
      <c r="T111" s="15" t="s">
        <v>61</v>
      </c>
    </row>
    <row r="112" spans="1:20">
      <c r="A112" s="15">
        <v>34</v>
      </c>
      <c r="B112" s="20" t="s">
        <v>231</v>
      </c>
      <c r="C112" s="15">
        <v>1976</v>
      </c>
      <c r="D112" s="15">
        <v>2010</v>
      </c>
      <c r="E112" s="15" t="s">
        <v>191</v>
      </c>
      <c r="F112" s="15">
        <v>2</v>
      </c>
      <c r="G112" s="15">
        <v>3</v>
      </c>
      <c r="H112" s="18">
        <v>1169.2</v>
      </c>
      <c r="I112" s="44">
        <v>890.8</v>
      </c>
      <c r="J112" s="18">
        <v>796</v>
      </c>
      <c r="K112" s="19">
        <v>48</v>
      </c>
      <c r="L112" s="40">
        <v>14594608.867999999</v>
      </c>
      <c r="M112" s="18"/>
      <c r="N112" s="18"/>
      <c r="O112" s="18"/>
      <c r="P112" s="18">
        <v>14594608.867999999</v>
      </c>
      <c r="Q112" s="67">
        <v>16383.71</v>
      </c>
      <c r="R112" s="67">
        <v>16383.71</v>
      </c>
      <c r="S112" s="32">
        <v>43830</v>
      </c>
      <c r="T112" s="15" t="s">
        <v>61</v>
      </c>
    </row>
    <row r="113" spans="1:20">
      <c r="A113" s="15">
        <v>35</v>
      </c>
      <c r="B113" s="20" t="s">
        <v>232</v>
      </c>
      <c r="C113" s="15">
        <v>1979</v>
      </c>
      <c r="D113" s="15">
        <v>2010</v>
      </c>
      <c r="E113" s="15" t="s">
        <v>191</v>
      </c>
      <c r="F113" s="15">
        <v>2</v>
      </c>
      <c r="G113" s="15">
        <v>3</v>
      </c>
      <c r="H113" s="18">
        <v>1056</v>
      </c>
      <c r="I113" s="44">
        <v>930</v>
      </c>
      <c r="J113" s="18">
        <v>930</v>
      </c>
      <c r="K113" s="19">
        <v>48</v>
      </c>
      <c r="L113" s="40">
        <v>15236850.299999999</v>
      </c>
      <c r="M113" s="18"/>
      <c r="N113" s="18"/>
      <c r="O113" s="18"/>
      <c r="P113" s="18">
        <v>15236850.299999999</v>
      </c>
      <c r="Q113" s="67">
        <v>16383.71</v>
      </c>
      <c r="R113" s="67">
        <v>16383.71</v>
      </c>
      <c r="S113" s="32">
        <v>43830</v>
      </c>
      <c r="T113" s="15" t="s">
        <v>61</v>
      </c>
    </row>
    <row r="114" spans="1:20">
      <c r="A114" s="15">
        <v>36</v>
      </c>
      <c r="B114" s="20" t="s">
        <v>233</v>
      </c>
      <c r="C114" s="15">
        <v>1984</v>
      </c>
      <c r="D114" s="15"/>
      <c r="E114" s="36" t="s">
        <v>192</v>
      </c>
      <c r="F114" s="15">
        <v>5</v>
      </c>
      <c r="G114" s="15">
        <v>6</v>
      </c>
      <c r="H114" s="18">
        <v>4772.8</v>
      </c>
      <c r="I114" s="44">
        <v>3964.8</v>
      </c>
      <c r="J114" s="18">
        <v>3807.3</v>
      </c>
      <c r="K114" s="19">
        <v>222</v>
      </c>
      <c r="L114" s="40">
        <v>5536803.5520000001</v>
      </c>
      <c r="M114" s="18"/>
      <c r="N114" s="18"/>
      <c r="O114" s="18"/>
      <c r="P114" s="18">
        <v>5536803.5520000001</v>
      </c>
      <c r="Q114" s="67">
        <v>1396.49</v>
      </c>
      <c r="R114" s="67">
        <v>1396.49</v>
      </c>
      <c r="S114" s="32">
        <v>43830</v>
      </c>
      <c r="T114" s="15" t="s">
        <v>61</v>
      </c>
    </row>
    <row r="115" spans="1:20">
      <c r="A115" s="85">
        <v>37</v>
      </c>
      <c r="B115" s="20" t="s">
        <v>234</v>
      </c>
      <c r="C115" s="15">
        <v>1985</v>
      </c>
      <c r="D115" s="15"/>
      <c r="E115" s="36" t="s">
        <v>192</v>
      </c>
      <c r="F115" s="15">
        <v>5</v>
      </c>
      <c r="G115" s="15">
        <v>6</v>
      </c>
      <c r="H115" s="18">
        <v>4569.3999999999996</v>
      </c>
      <c r="I115" s="44">
        <v>3960.4</v>
      </c>
      <c r="J115" s="18">
        <v>3586.8</v>
      </c>
      <c r="K115" s="19">
        <v>223</v>
      </c>
      <c r="L115" s="40">
        <v>5530658.9960000003</v>
      </c>
      <c r="M115" s="18"/>
      <c r="N115" s="18"/>
      <c r="O115" s="18"/>
      <c r="P115" s="18">
        <v>5530658.9960000003</v>
      </c>
      <c r="Q115" s="67">
        <v>1396.49</v>
      </c>
      <c r="R115" s="67">
        <v>1396.49</v>
      </c>
      <c r="S115" s="32">
        <v>43830</v>
      </c>
      <c r="T115" s="15" t="s">
        <v>61</v>
      </c>
    </row>
    <row r="116" spans="1:20">
      <c r="A116" s="15">
        <v>38</v>
      </c>
      <c r="B116" s="20" t="s">
        <v>235</v>
      </c>
      <c r="C116" s="15">
        <v>1986</v>
      </c>
      <c r="D116" s="15"/>
      <c r="E116" s="36" t="s">
        <v>192</v>
      </c>
      <c r="F116" s="15">
        <v>5</v>
      </c>
      <c r="G116" s="15">
        <v>6</v>
      </c>
      <c r="H116" s="18">
        <v>4412.5</v>
      </c>
      <c r="I116" s="44">
        <v>3987.5</v>
      </c>
      <c r="J116" s="18">
        <v>3790.8</v>
      </c>
      <c r="K116" s="19">
        <v>229</v>
      </c>
      <c r="L116" s="40">
        <v>5568503.875</v>
      </c>
      <c r="M116" s="18"/>
      <c r="N116" s="18"/>
      <c r="O116" s="18"/>
      <c r="P116" s="18">
        <v>5568503.875</v>
      </c>
      <c r="Q116" s="67">
        <v>1396.49</v>
      </c>
      <c r="R116" s="67">
        <v>1396.49</v>
      </c>
      <c r="S116" s="32">
        <v>43830</v>
      </c>
      <c r="T116" s="15" t="s">
        <v>61</v>
      </c>
    </row>
    <row r="117" spans="1:20">
      <c r="A117" s="15">
        <v>39</v>
      </c>
      <c r="B117" s="20" t="s">
        <v>236</v>
      </c>
      <c r="C117" s="15">
        <v>1988</v>
      </c>
      <c r="D117" s="15"/>
      <c r="E117" s="36" t="s">
        <v>192</v>
      </c>
      <c r="F117" s="15">
        <v>5</v>
      </c>
      <c r="G117" s="15">
        <v>6</v>
      </c>
      <c r="H117" s="18">
        <v>4324.2</v>
      </c>
      <c r="I117" s="44">
        <v>3894.7</v>
      </c>
      <c r="J117" s="18">
        <v>3533.5</v>
      </c>
      <c r="K117" s="19">
        <v>242</v>
      </c>
      <c r="L117" s="40">
        <v>5438909.6030000001</v>
      </c>
      <c r="M117" s="18"/>
      <c r="N117" s="18"/>
      <c r="O117" s="18"/>
      <c r="P117" s="18">
        <v>5438909.6030000001</v>
      </c>
      <c r="Q117" s="67">
        <v>1396.49</v>
      </c>
      <c r="R117" s="67">
        <v>1396.49</v>
      </c>
      <c r="S117" s="32">
        <v>43830</v>
      </c>
      <c r="T117" s="15" t="s">
        <v>61</v>
      </c>
    </row>
    <row r="118" spans="1:20">
      <c r="A118" s="15">
        <v>40</v>
      </c>
      <c r="B118" s="20" t="s">
        <v>246</v>
      </c>
      <c r="C118" s="15">
        <v>1980</v>
      </c>
      <c r="D118" s="15">
        <v>2011</v>
      </c>
      <c r="E118" s="15" t="s">
        <v>191</v>
      </c>
      <c r="F118" s="15">
        <v>2</v>
      </c>
      <c r="G118" s="15">
        <v>1</v>
      </c>
      <c r="H118" s="18">
        <v>418.7</v>
      </c>
      <c r="I118" s="44">
        <v>290.7</v>
      </c>
      <c r="J118" s="18">
        <v>266.5</v>
      </c>
      <c r="K118" s="19">
        <v>23</v>
      </c>
      <c r="L118" s="40">
        <v>1225800.504</v>
      </c>
      <c r="M118" s="18"/>
      <c r="N118" s="18"/>
      <c r="O118" s="18"/>
      <c r="P118" s="18">
        <v>1225800.504</v>
      </c>
      <c r="Q118" s="67">
        <v>4216.72</v>
      </c>
      <c r="R118" s="67">
        <v>4216.72</v>
      </c>
      <c r="S118" s="32">
        <v>43830</v>
      </c>
      <c r="T118" s="15" t="s">
        <v>61</v>
      </c>
    </row>
    <row r="119" spans="1:20">
      <c r="A119" s="85">
        <v>41</v>
      </c>
      <c r="B119" s="20" t="s">
        <v>237</v>
      </c>
      <c r="C119" s="15">
        <v>1988</v>
      </c>
      <c r="D119" s="15">
        <v>2009</v>
      </c>
      <c r="E119" s="15" t="s">
        <v>191</v>
      </c>
      <c r="F119" s="15">
        <v>2</v>
      </c>
      <c r="G119" s="15">
        <v>2</v>
      </c>
      <c r="H119" s="18">
        <v>712.4</v>
      </c>
      <c r="I119" s="44">
        <v>637.1</v>
      </c>
      <c r="J119" s="18">
        <v>347</v>
      </c>
      <c r="K119" s="19">
        <v>41</v>
      </c>
      <c r="L119" s="40">
        <v>2686472.3120000004</v>
      </c>
      <c r="M119" s="18"/>
      <c r="N119" s="18"/>
      <c r="O119" s="18"/>
      <c r="P119" s="18">
        <v>2686472.3120000004</v>
      </c>
      <c r="Q119" s="67">
        <v>4216.72</v>
      </c>
      <c r="R119" s="67">
        <v>4216.72</v>
      </c>
      <c r="S119" s="32">
        <v>43830</v>
      </c>
      <c r="T119" s="15" t="s">
        <v>61</v>
      </c>
    </row>
    <row r="120" spans="1:20">
      <c r="A120" s="15">
        <v>42</v>
      </c>
      <c r="B120" s="20" t="s">
        <v>238</v>
      </c>
      <c r="C120" s="15">
        <v>1968</v>
      </c>
      <c r="D120" s="15"/>
      <c r="E120" s="15" t="s">
        <v>191</v>
      </c>
      <c r="F120" s="15">
        <v>2</v>
      </c>
      <c r="G120" s="15">
        <v>1</v>
      </c>
      <c r="H120" s="18">
        <v>337.4</v>
      </c>
      <c r="I120" s="44">
        <v>309</v>
      </c>
      <c r="J120" s="18">
        <v>202.2</v>
      </c>
      <c r="K120" s="19">
        <v>32</v>
      </c>
      <c r="L120" s="40">
        <v>1302966.48</v>
      </c>
      <c r="M120" s="18"/>
      <c r="N120" s="18"/>
      <c r="O120" s="18"/>
      <c r="P120" s="18">
        <v>1302966.48</v>
      </c>
      <c r="Q120" s="67">
        <v>4216.72</v>
      </c>
      <c r="R120" s="67">
        <v>4216.72</v>
      </c>
      <c r="S120" s="32">
        <v>43830</v>
      </c>
      <c r="T120" s="15" t="s">
        <v>62</v>
      </c>
    </row>
    <row r="121" spans="1:20">
      <c r="A121" s="15">
        <v>43</v>
      </c>
      <c r="B121" s="20" t="s">
        <v>239</v>
      </c>
      <c r="C121" s="15">
        <v>1967</v>
      </c>
      <c r="D121" s="15">
        <v>2010</v>
      </c>
      <c r="E121" s="15" t="s">
        <v>191</v>
      </c>
      <c r="F121" s="15">
        <v>2</v>
      </c>
      <c r="G121" s="15">
        <v>1</v>
      </c>
      <c r="H121" s="18">
        <v>328.4</v>
      </c>
      <c r="I121" s="44">
        <v>297.89999999999998</v>
      </c>
      <c r="J121" s="18">
        <v>297.89999999999998</v>
      </c>
      <c r="K121" s="19">
        <v>23</v>
      </c>
      <c r="L121" s="40">
        <v>1256160.888</v>
      </c>
      <c r="M121" s="18"/>
      <c r="N121" s="18"/>
      <c r="O121" s="18"/>
      <c r="P121" s="18">
        <v>1256160.888</v>
      </c>
      <c r="Q121" s="67">
        <v>4216.72</v>
      </c>
      <c r="R121" s="67">
        <v>4216.72</v>
      </c>
      <c r="S121" s="32">
        <v>43830</v>
      </c>
      <c r="T121" s="15" t="s">
        <v>61</v>
      </c>
    </row>
    <row r="122" spans="1:20">
      <c r="A122" s="15">
        <v>44</v>
      </c>
      <c r="B122" s="20" t="s">
        <v>240</v>
      </c>
      <c r="C122" s="15">
        <v>1970</v>
      </c>
      <c r="D122" s="15">
        <v>2013</v>
      </c>
      <c r="E122" s="15" t="s">
        <v>191</v>
      </c>
      <c r="F122" s="15">
        <v>2</v>
      </c>
      <c r="G122" s="15">
        <v>2</v>
      </c>
      <c r="H122" s="18">
        <v>565.79999999999995</v>
      </c>
      <c r="I122" s="44">
        <v>517</v>
      </c>
      <c r="J122" s="18">
        <v>345.2</v>
      </c>
      <c r="K122" s="19">
        <v>40</v>
      </c>
      <c r="L122" s="40">
        <v>2180044.2400000002</v>
      </c>
      <c r="M122" s="18"/>
      <c r="N122" s="18"/>
      <c r="O122" s="18"/>
      <c r="P122" s="18">
        <v>2180044.2400000002</v>
      </c>
      <c r="Q122" s="67">
        <v>4216.72</v>
      </c>
      <c r="R122" s="67">
        <v>4216.72</v>
      </c>
      <c r="S122" s="32">
        <v>43830</v>
      </c>
      <c r="T122" s="15" t="s">
        <v>61</v>
      </c>
    </row>
    <row r="123" spans="1:20">
      <c r="A123" s="85">
        <v>45</v>
      </c>
      <c r="B123" s="20" t="s">
        <v>241</v>
      </c>
      <c r="C123" s="15">
        <v>1973</v>
      </c>
      <c r="D123" s="15">
        <v>2013</v>
      </c>
      <c r="E123" s="15" t="s">
        <v>191</v>
      </c>
      <c r="F123" s="15">
        <v>2</v>
      </c>
      <c r="G123" s="15">
        <v>2</v>
      </c>
      <c r="H123" s="18">
        <v>564</v>
      </c>
      <c r="I123" s="44">
        <v>516</v>
      </c>
      <c r="J123" s="18">
        <v>428.5</v>
      </c>
      <c r="K123" s="19">
        <v>39</v>
      </c>
      <c r="L123" s="40">
        <v>2175827.52</v>
      </c>
      <c r="M123" s="18"/>
      <c r="N123" s="18"/>
      <c r="O123" s="18"/>
      <c r="P123" s="18">
        <v>2175827.52</v>
      </c>
      <c r="Q123" s="67">
        <v>4216.72</v>
      </c>
      <c r="R123" s="67">
        <v>4216.72</v>
      </c>
      <c r="S123" s="32">
        <v>43830</v>
      </c>
      <c r="T123" s="15" t="s">
        <v>61</v>
      </c>
    </row>
    <row r="124" spans="1:20">
      <c r="A124" s="15">
        <v>46</v>
      </c>
      <c r="B124" s="20" t="s">
        <v>242</v>
      </c>
      <c r="C124" s="15">
        <v>1970</v>
      </c>
      <c r="D124" s="15">
        <v>2013</v>
      </c>
      <c r="E124" s="15" t="s">
        <v>191</v>
      </c>
      <c r="F124" s="15">
        <v>2</v>
      </c>
      <c r="G124" s="15">
        <v>1</v>
      </c>
      <c r="H124" s="18">
        <v>335.5</v>
      </c>
      <c r="I124" s="44">
        <v>304.8</v>
      </c>
      <c r="J124" s="18">
        <v>232.9</v>
      </c>
      <c r="K124" s="19">
        <v>29</v>
      </c>
      <c r="L124" s="40">
        <v>2233854.8160000001</v>
      </c>
      <c r="M124" s="18"/>
      <c r="N124" s="18"/>
      <c r="O124" s="18"/>
      <c r="P124" s="18">
        <v>2233854.8160000001</v>
      </c>
      <c r="Q124" s="67">
        <v>7328.92</v>
      </c>
      <c r="R124" s="67">
        <v>7328.92</v>
      </c>
      <c r="S124" s="32">
        <v>43830</v>
      </c>
      <c r="T124" s="15" t="s">
        <v>61</v>
      </c>
    </row>
    <row r="125" spans="1:20">
      <c r="A125" s="15">
        <v>47</v>
      </c>
      <c r="B125" s="20" t="s">
        <v>243</v>
      </c>
      <c r="C125" s="15">
        <v>1981</v>
      </c>
      <c r="D125" s="15">
        <v>2012</v>
      </c>
      <c r="E125" s="36" t="s">
        <v>192</v>
      </c>
      <c r="F125" s="15">
        <v>2</v>
      </c>
      <c r="G125" s="15">
        <v>4</v>
      </c>
      <c r="H125" s="18">
        <v>1437</v>
      </c>
      <c r="I125" s="44">
        <v>1283</v>
      </c>
      <c r="J125" s="18">
        <v>1283</v>
      </c>
      <c r="K125" s="19">
        <v>61</v>
      </c>
      <c r="L125" s="40">
        <v>26430351.690000001</v>
      </c>
      <c r="M125" s="18"/>
      <c r="N125" s="18"/>
      <c r="O125" s="18"/>
      <c r="P125" s="18">
        <v>26430351.690000001</v>
      </c>
      <c r="Q125" s="67">
        <v>20600.43</v>
      </c>
      <c r="R125" s="67">
        <v>20600.43</v>
      </c>
      <c r="S125" s="32">
        <v>43830</v>
      </c>
      <c r="T125" s="15" t="s">
        <v>61</v>
      </c>
    </row>
    <row r="126" spans="1:20">
      <c r="A126" s="85">
        <v>48</v>
      </c>
      <c r="B126" s="20" t="s">
        <v>244</v>
      </c>
      <c r="C126" s="15">
        <v>1981</v>
      </c>
      <c r="D126" s="15">
        <v>2012</v>
      </c>
      <c r="E126" s="36" t="s">
        <v>192</v>
      </c>
      <c r="F126" s="15">
        <v>2</v>
      </c>
      <c r="G126" s="15">
        <v>4</v>
      </c>
      <c r="H126" s="18">
        <v>1408.2</v>
      </c>
      <c r="I126" s="44">
        <v>1272.2</v>
      </c>
      <c r="J126" s="18">
        <v>1272.2</v>
      </c>
      <c r="K126" s="19">
        <v>71</v>
      </c>
      <c r="L126" s="40">
        <v>20843355.862000003</v>
      </c>
      <c r="M126" s="18"/>
      <c r="N126" s="18"/>
      <c r="O126" s="18"/>
      <c r="P126" s="18">
        <v>20843355.862000003</v>
      </c>
      <c r="Q126" s="18">
        <v>16383.710000000003</v>
      </c>
      <c r="R126" s="67">
        <v>16383.710000000003</v>
      </c>
      <c r="S126" s="32">
        <v>43830</v>
      </c>
      <c r="T126" s="15" t="s">
        <v>61</v>
      </c>
    </row>
    <row r="127" spans="1:20">
      <c r="A127" s="15">
        <v>49</v>
      </c>
      <c r="B127" s="20" t="s">
        <v>245</v>
      </c>
      <c r="C127" s="15">
        <v>1954</v>
      </c>
      <c r="D127" s="15">
        <v>2013</v>
      </c>
      <c r="E127" s="15" t="s">
        <v>191</v>
      </c>
      <c r="F127" s="15">
        <v>2</v>
      </c>
      <c r="G127" s="15">
        <v>1</v>
      </c>
      <c r="H127" s="18">
        <v>433.4</v>
      </c>
      <c r="I127" s="44">
        <v>397.6</v>
      </c>
      <c r="J127" s="18">
        <v>106.3</v>
      </c>
      <c r="K127" s="19">
        <v>33</v>
      </c>
      <c r="L127" s="40">
        <v>1676567.8720000002</v>
      </c>
      <c r="M127" s="18"/>
      <c r="N127" s="18"/>
      <c r="O127" s="18"/>
      <c r="P127" s="18">
        <v>1676567.8720000002</v>
      </c>
      <c r="Q127" s="18">
        <v>4216.72</v>
      </c>
      <c r="R127" s="67">
        <v>4216.72</v>
      </c>
      <c r="S127" s="32">
        <v>43830</v>
      </c>
      <c r="T127" s="15" t="s">
        <v>61</v>
      </c>
    </row>
    <row r="128" spans="1:20">
      <c r="A128" s="15">
        <v>50</v>
      </c>
      <c r="B128" s="22" t="s">
        <v>73</v>
      </c>
      <c r="C128" s="42">
        <v>1936</v>
      </c>
      <c r="D128" s="36">
        <v>1936</v>
      </c>
      <c r="E128" s="15" t="s">
        <v>191</v>
      </c>
      <c r="F128" s="45">
        <v>4</v>
      </c>
      <c r="G128" s="36">
        <v>4</v>
      </c>
      <c r="H128" s="35">
        <v>2280.1999999999998</v>
      </c>
      <c r="I128" s="46">
        <v>2070.3000000000002</v>
      </c>
      <c r="J128" s="35">
        <v>1928.5</v>
      </c>
      <c r="K128" s="33">
        <v>71</v>
      </c>
      <c r="L128" s="34">
        <v>5286552.4560000002</v>
      </c>
      <c r="M128" s="35"/>
      <c r="N128" s="35"/>
      <c r="O128" s="35"/>
      <c r="P128" s="34">
        <v>5286552.4560000002</v>
      </c>
      <c r="Q128" s="18">
        <v>2553.52</v>
      </c>
      <c r="R128" s="67">
        <v>2553.52</v>
      </c>
      <c r="S128" s="32">
        <v>43830</v>
      </c>
      <c r="T128" s="42" t="s">
        <v>61</v>
      </c>
    </row>
    <row r="129" spans="1:22">
      <c r="A129" s="85">
        <v>51</v>
      </c>
      <c r="B129" s="22" t="s">
        <v>129</v>
      </c>
      <c r="C129" s="42">
        <v>1964</v>
      </c>
      <c r="D129" s="36">
        <v>1964</v>
      </c>
      <c r="E129" s="15" t="s">
        <v>191</v>
      </c>
      <c r="F129" s="51" t="s">
        <v>68</v>
      </c>
      <c r="G129" s="36">
        <v>2</v>
      </c>
      <c r="H129" s="35">
        <v>2056.6</v>
      </c>
      <c r="I129" s="46">
        <v>1649.3</v>
      </c>
      <c r="J129" s="35">
        <v>1237.5</v>
      </c>
      <c r="K129" s="33">
        <v>55</v>
      </c>
      <c r="L129" s="34">
        <v>5746952.8700000001</v>
      </c>
      <c r="M129" s="35"/>
      <c r="N129" s="35"/>
      <c r="O129" s="35"/>
      <c r="P129" s="35">
        <v>5746952.8700000001</v>
      </c>
      <c r="Q129" s="67">
        <v>3484.480003637907</v>
      </c>
      <c r="R129" s="67">
        <v>3484.480003637907</v>
      </c>
      <c r="S129" s="32">
        <v>43830</v>
      </c>
      <c r="T129" s="42" t="s">
        <v>61</v>
      </c>
    </row>
    <row r="130" spans="1:22" s="8" customFormat="1" ht="15.75" customHeight="1">
      <c r="A130" s="186" t="s">
        <v>247</v>
      </c>
      <c r="B130" s="186"/>
      <c r="C130" s="76"/>
      <c r="D130" s="77"/>
      <c r="E130" s="77"/>
      <c r="F130" s="76"/>
      <c r="G130" s="76"/>
      <c r="H130" s="76">
        <f>SUM(H131:H160)</f>
        <v>90242.1</v>
      </c>
      <c r="I130" s="76">
        <f t="shared" ref="I130:P130" si="2">SUM(I131:I160)</f>
        <v>75733.2</v>
      </c>
      <c r="J130" s="76">
        <f t="shared" si="2"/>
        <v>65173.35</v>
      </c>
      <c r="K130" s="95">
        <f t="shared" si="2"/>
        <v>3509</v>
      </c>
      <c r="L130" s="76">
        <f t="shared" si="2"/>
        <v>183489100.18799999</v>
      </c>
      <c r="M130" s="76">
        <f t="shared" si="2"/>
        <v>0</v>
      </c>
      <c r="N130" s="76">
        <f t="shared" si="2"/>
        <v>0</v>
      </c>
      <c r="O130" s="76">
        <f t="shared" si="2"/>
        <v>0</v>
      </c>
      <c r="P130" s="76">
        <f t="shared" si="2"/>
        <v>183489100.18799999</v>
      </c>
      <c r="Q130" s="98"/>
      <c r="R130" s="99"/>
      <c r="S130" s="76"/>
      <c r="T130" s="76"/>
      <c r="U130" s="148"/>
      <c r="V130" s="143"/>
    </row>
    <row r="131" spans="1:22">
      <c r="A131" s="85">
        <v>1</v>
      </c>
      <c r="B131" s="84" t="s">
        <v>198</v>
      </c>
      <c r="C131" s="85">
        <v>1951</v>
      </c>
      <c r="D131" s="85">
        <v>1951</v>
      </c>
      <c r="E131" s="85" t="s">
        <v>190</v>
      </c>
      <c r="F131" s="85">
        <v>2</v>
      </c>
      <c r="G131" s="85">
        <v>2</v>
      </c>
      <c r="H131" s="67">
        <v>981.3</v>
      </c>
      <c r="I131" s="86">
        <v>812.2</v>
      </c>
      <c r="J131" s="67">
        <v>812.2</v>
      </c>
      <c r="K131" s="87">
        <v>38</v>
      </c>
      <c r="L131" s="68">
        <v>13306849.262000002</v>
      </c>
      <c r="M131" s="67"/>
      <c r="N131" s="67"/>
      <c r="O131" s="67"/>
      <c r="P131" s="67">
        <v>13306849.262000002</v>
      </c>
      <c r="Q131" s="67">
        <v>16383.710000000001</v>
      </c>
      <c r="R131" s="67">
        <v>16383.710000000001</v>
      </c>
      <c r="S131" s="89">
        <v>44196</v>
      </c>
      <c r="T131" s="85" t="s">
        <v>61</v>
      </c>
    </row>
    <row r="132" spans="1:22">
      <c r="A132" s="15">
        <v>2</v>
      </c>
      <c r="B132" s="20" t="s">
        <v>248</v>
      </c>
      <c r="C132" s="15">
        <v>1957</v>
      </c>
      <c r="D132" s="15">
        <v>1957</v>
      </c>
      <c r="E132" s="15" t="s">
        <v>191</v>
      </c>
      <c r="F132" s="15">
        <v>2</v>
      </c>
      <c r="G132" s="15">
        <v>1</v>
      </c>
      <c r="H132" s="18">
        <v>418.1</v>
      </c>
      <c r="I132" s="44">
        <v>378.2</v>
      </c>
      <c r="J132" s="18">
        <v>378.2</v>
      </c>
      <c r="K132" s="19">
        <v>23</v>
      </c>
      <c r="L132" s="40">
        <v>6196319.1220000004</v>
      </c>
      <c r="M132" s="18"/>
      <c r="N132" s="18"/>
      <c r="O132" s="18"/>
      <c r="P132" s="18">
        <v>6196319.1220000004</v>
      </c>
      <c r="Q132" s="67">
        <v>16383.710000000001</v>
      </c>
      <c r="R132" s="18">
        <v>16383.710000000001</v>
      </c>
      <c r="S132" s="32">
        <v>44196</v>
      </c>
      <c r="T132" s="15" t="s">
        <v>61</v>
      </c>
    </row>
    <row r="133" spans="1:22">
      <c r="A133" s="15">
        <v>3</v>
      </c>
      <c r="B133" s="20" t="s">
        <v>249</v>
      </c>
      <c r="C133" s="15">
        <v>1957</v>
      </c>
      <c r="D133" s="15">
        <v>1957</v>
      </c>
      <c r="E133" s="15" t="s">
        <v>191</v>
      </c>
      <c r="F133" s="15">
        <v>2</v>
      </c>
      <c r="G133" s="15">
        <v>1</v>
      </c>
      <c r="H133" s="18">
        <v>426.9</v>
      </c>
      <c r="I133" s="44">
        <v>385.3</v>
      </c>
      <c r="J133" s="18">
        <v>385.3</v>
      </c>
      <c r="K133" s="19">
        <v>22</v>
      </c>
      <c r="L133" s="40">
        <v>6312643.4630000005</v>
      </c>
      <c r="M133" s="18"/>
      <c r="N133" s="18"/>
      <c r="O133" s="18"/>
      <c r="P133" s="18">
        <v>6312643.4630000005</v>
      </c>
      <c r="Q133" s="67">
        <v>16383.710000000001</v>
      </c>
      <c r="R133" s="18">
        <v>16383.710000000001</v>
      </c>
      <c r="S133" s="32">
        <v>44196</v>
      </c>
      <c r="T133" s="15" t="s">
        <v>61</v>
      </c>
    </row>
    <row r="134" spans="1:22">
      <c r="A134" s="15">
        <v>4</v>
      </c>
      <c r="B134" s="20" t="s">
        <v>250</v>
      </c>
      <c r="C134" s="15">
        <v>1961</v>
      </c>
      <c r="D134" s="15">
        <v>1961</v>
      </c>
      <c r="E134" s="15" t="s">
        <v>191</v>
      </c>
      <c r="F134" s="15">
        <v>4</v>
      </c>
      <c r="G134" s="15">
        <v>3</v>
      </c>
      <c r="H134" s="18">
        <v>3148.9</v>
      </c>
      <c r="I134" s="44">
        <v>2261</v>
      </c>
      <c r="J134" s="18">
        <v>1365.2</v>
      </c>
      <c r="K134" s="19">
        <v>71</v>
      </c>
      <c r="L134" s="40">
        <v>3157463.89</v>
      </c>
      <c r="M134" s="18"/>
      <c r="N134" s="18"/>
      <c r="O134" s="18"/>
      <c r="P134" s="18">
        <v>3157463.89</v>
      </c>
      <c r="Q134" s="67">
        <v>1396.49</v>
      </c>
      <c r="R134" s="18">
        <v>1396.49</v>
      </c>
      <c r="S134" s="39">
        <v>44196</v>
      </c>
      <c r="T134" s="15" t="s">
        <v>61</v>
      </c>
    </row>
    <row r="135" spans="1:22">
      <c r="A135" s="85">
        <v>5</v>
      </c>
      <c r="B135" s="20" t="s">
        <v>251</v>
      </c>
      <c r="C135" s="15">
        <v>1962</v>
      </c>
      <c r="D135" s="15">
        <v>1962</v>
      </c>
      <c r="E135" s="15" t="s">
        <v>191</v>
      </c>
      <c r="F135" s="15">
        <v>5</v>
      </c>
      <c r="G135" s="15">
        <v>4</v>
      </c>
      <c r="H135" s="18">
        <v>3671.8</v>
      </c>
      <c r="I135" s="44">
        <v>3360.5</v>
      </c>
      <c r="J135" s="18">
        <v>3000.3</v>
      </c>
      <c r="K135" s="19">
        <v>136</v>
      </c>
      <c r="L135" s="40">
        <v>4399781.3940000003</v>
      </c>
      <c r="M135" s="18"/>
      <c r="N135" s="18"/>
      <c r="O135" s="18"/>
      <c r="P135" s="18">
        <v>4399781.3940000003</v>
      </c>
      <c r="Q135" s="67">
        <v>1396.4900000000002</v>
      </c>
      <c r="R135" s="18">
        <v>1396.4900000000002</v>
      </c>
      <c r="S135" s="39">
        <v>44196</v>
      </c>
      <c r="T135" s="15" t="s">
        <v>61</v>
      </c>
    </row>
    <row r="136" spans="1:22">
      <c r="A136" s="15">
        <v>6</v>
      </c>
      <c r="B136" s="20" t="s">
        <v>252</v>
      </c>
      <c r="C136" s="15">
        <v>1967</v>
      </c>
      <c r="D136" s="15">
        <v>1967</v>
      </c>
      <c r="E136" s="15" t="s">
        <v>191</v>
      </c>
      <c r="F136" s="15">
        <v>5</v>
      </c>
      <c r="G136" s="15">
        <v>4</v>
      </c>
      <c r="H136" s="18">
        <v>3633.9</v>
      </c>
      <c r="I136" s="44">
        <v>3357.9</v>
      </c>
      <c r="J136" s="18">
        <v>3357.9</v>
      </c>
      <c r="K136" s="19">
        <v>167</v>
      </c>
      <c r="L136" s="40">
        <v>4689273.7709999997</v>
      </c>
      <c r="M136" s="18"/>
      <c r="N136" s="18"/>
      <c r="O136" s="18"/>
      <c r="P136" s="18">
        <v>4689273.7709999997</v>
      </c>
      <c r="Q136" s="67">
        <v>1396.4899999999998</v>
      </c>
      <c r="R136" s="18">
        <v>1396.4899999999998</v>
      </c>
      <c r="S136" s="39">
        <v>44196</v>
      </c>
      <c r="T136" s="15" t="s">
        <v>61</v>
      </c>
    </row>
    <row r="137" spans="1:22">
      <c r="A137" s="15">
        <v>7</v>
      </c>
      <c r="B137" s="20" t="s">
        <v>253</v>
      </c>
      <c r="C137" s="15">
        <v>1969</v>
      </c>
      <c r="D137" s="15">
        <v>1969</v>
      </c>
      <c r="E137" s="15" t="s">
        <v>191</v>
      </c>
      <c r="F137" s="15">
        <v>5</v>
      </c>
      <c r="G137" s="15">
        <v>4</v>
      </c>
      <c r="H137" s="18">
        <v>3644.9</v>
      </c>
      <c r="I137" s="44">
        <v>3331.9</v>
      </c>
      <c r="J137" s="18">
        <v>3331.9</v>
      </c>
      <c r="K137" s="19">
        <v>155</v>
      </c>
      <c r="L137" s="40">
        <v>4652965.0310000004</v>
      </c>
      <c r="M137" s="18"/>
      <c r="N137" s="18"/>
      <c r="O137" s="18"/>
      <c r="P137" s="18">
        <v>4652965.0310000004</v>
      </c>
      <c r="Q137" s="67">
        <v>1396.49</v>
      </c>
      <c r="R137" s="18">
        <v>1396.49</v>
      </c>
      <c r="S137" s="39">
        <v>44196</v>
      </c>
      <c r="T137" s="15" t="s">
        <v>61</v>
      </c>
    </row>
    <row r="138" spans="1:22">
      <c r="A138" s="15">
        <v>8</v>
      </c>
      <c r="B138" s="20" t="s">
        <v>254</v>
      </c>
      <c r="C138" s="15">
        <v>1969</v>
      </c>
      <c r="D138" s="15">
        <v>1969</v>
      </c>
      <c r="E138" s="15" t="s">
        <v>191</v>
      </c>
      <c r="F138" s="15">
        <v>5</v>
      </c>
      <c r="G138" s="15">
        <v>4</v>
      </c>
      <c r="H138" s="18">
        <v>3845.9</v>
      </c>
      <c r="I138" s="44">
        <v>2793.8</v>
      </c>
      <c r="J138" s="18">
        <v>2793.8</v>
      </c>
      <c r="K138" s="19">
        <v>112</v>
      </c>
      <c r="L138" s="40">
        <v>3901513.7620000001</v>
      </c>
      <c r="M138" s="18"/>
      <c r="N138" s="18"/>
      <c r="O138" s="18"/>
      <c r="P138" s="18">
        <v>3901513.7620000001</v>
      </c>
      <c r="Q138" s="67">
        <v>1396.49</v>
      </c>
      <c r="R138" s="18">
        <v>1396.49</v>
      </c>
      <c r="S138" s="39">
        <v>44196</v>
      </c>
      <c r="T138" s="15" t="s">
        <v>62</v>
      </c>
    </row>
    <row r="139" spans="1:22">
      <c r="A139" s="85">
        <v>9</v>
      </c>
      <c r="B139" s="20" t="s">
        <v>218</v>
      </c>
      <c r="C139" s="15">
        <v>1970</v>
      </c>
      <c r="D139" s="15">
        <v>1970</v>
      </c>
      <c r="E139" s="15" t="s">
        <v>191</v>
      </c>
      <c r="F139" s="15">
        <v>5</v>
      </c>
      <c r="G139" s="15">
        <v>1</v>
      </c>
      <c r="H139" s="18">
        <v>5070</v>
      </c>
      <c r="I139" s="44">
        <v>3702.1</v>
      </c>
      <c r="J139" s="18">
        <v>590.48</v>
      </c>
      <c r="K139" s="19">
        <v>29</v>
      </c>
      <c r="L139" s="40">
        <v>5169945.6289999997</v>
      </c>
      <c r="M139" s="18"/>
      <c r="N139" s="18"/>
      <c r="O139" s="18"/>
      <c r="P139" s="18">
        <v>5169945.6289999997</v>
      </c>
      <c r="Q139" s="67">
        <v>1396.49</v>
      </c>
      <c r="R139" s="18">
        <v>1396.49</v>
      </c>
      <c r="S139" s="39">
        <v>44196</v>
      </c>
      <c r="T139" s="15" t="s">
        <v>61</v>
      </c>
    </row>
    <row r="140" spans="1:22">
      <c r="A140" s="15">
        <v>10</v>
      </c>
      <c r="B140" s="20" t="s">
        <v>256</v>
      </c>
      <c r="C140" s="15">
        <v>1970</v>
      </c>
      <c r="D140" s="15">
        <v>1970</v>
      </c>
      <c r="E140" s="15" t="s">
        <v>191</v>
      </c>
      <c r="F140" s="15">
        <v>5</v>
      </c>
      <c r="G140" s="15">
        <v>1</v>
      </c>
      <c r="H140" s="18">
        <v>3410.1</v>
      </c>
      <c r="I140" s="44">
        <v>2606.5</v>
      </c>
      <c r="J140" s="18">
        <v>2606.5</v>
      </c>
      <c r="K140" s="19">
        <v>137</v>
      </c>
      <c r="L140" s="40">
        <v>2570191.4550000001</v>
      </c>
      <c r="M140" s="18"/>
      <c r="N140" s="18"/>
      <c r="O140" s="18"/>
      <c r="P140" s="18">
        <v>2570191.4550000001</v>
      </c>
      <c r="Q140" s="67">
        <v>986.07</v>
      </c>
      <c r="R140" s="18">
        <v>986.07</v>
      </c>
      <c r="S140" s="32">
        <v>44196</v>
      </c>
      <c r="T140" s="15" t="s">
        <v>61</v>
      </c>
    </row>
    <row r="141" spans="1:22">
      <c r="A141" s="15">
        <v>11</v>
      </c>
      <c r="B141" s="20" t="s">
        <v>257</v>
      </c>
      <c r="C141" s="15">
        <v>1970</v>
      </c>
      <c r="D141" s="15">
        <v>1970</v>
      </c>
      <c r="E141" s="15" t="s">
        <v>191</v>
      </c>
      <c r="F141" s="15">
        <v>5</v>
      </c>
      <c r="G141" s="15">
        <v>4</v>
      </c>
      <c r="H141" s="18">
        <v>3996.9</v>
      </c>
      <c r="I141" s="44">
        <v>3285.5</v>
      </c>
      <c r="J141" s="18">
        <v>3285.5</v>
      </c>
      <c r="K141" s="19">
        <v>165</v>
      </c>
      <c r="L141" s="40">
        <v>3239732.9850000003</v>
      </c>
      <c r="M141" s="18"/>
      <c r="N141" s="18"/>
      <c r="O141" s="18"/>
      <c r="P141" s="18">
        <v>3239732.9850000003</v>
      </c>
      <c r="Q141" s="67">
        <v>986.07</v>
      </c>
      <c r="R141" s="18">
        <v>986.07</v>
      </c>
      <c r="S141" s="32">
        <v>44196</v>
      </c>
      <c r="T141" s="15" t="s">
        <v>61</v>
      </c>
    </row>
    <row r="142" spans="1:22">
      <c r="A142" s="15">
        <v>12</v>
      </c>
      <c r="B142" s="20" t="s">
        <v>255</v>
      </c>
      <c r="C142" s="15">
        <v>1970</v>
      </c>
      <c r="D142" s="15">
        <v>1970</v>
      </c>
      <c r="E142" s="15" t="s">
        <v>191</v>
      </c>
      <c r="F142" s="15">
        <v>5</v>
      </c>
      <c r="G142" s="15">
        <v>4</v>
      </c>
      <c r="H142" s="18">
        <v>3418.2</v>
      </c>
      <c r="I142" s="44">
        <v>3372.7</v>
      </c>
      <c r="J142" s="18">
        <v>3372.7</v>
      </c>
      <c r="K142" s="19">
        <v>175</v>
      </c>
      <c r="L142" s="40">
        <v>7417477.9289999995</v>
      </c>
      <c r="M142" s="18"/>
      <c r="N142" s="18"/>
      <c r="O142" s="18"/>
      <c r="P142" s="18">
        <v>7417477.9289999995</v>
      </c>
      <c r="Q142" s="67">
        <v>2199.27</v>
      </c>
      <c r="R142" s="18">
        <v>2199.27</v>
      </c>
      <c r="S142" s="39">
        <v>44196</v>
      </c>
      <c r="T142" s="15" t="s">
        <v>61</v>
      </c>
    </row>
    <row r="143" spans="1:22">
      <c r="A143" s="85">
        <v>13</v>
      </c>
      <c r="B143" s="20" t="s">
        <v>258</v>
      </c>
      <c r="C143" s="15">
        <v>1970</v>
      </c>
      <c r="D143" s="15">
        <v>1970</v>
      </c>
      <c r="E143" s="15" t="s">
        <v>191</v>
      </c>
      <c r="F143" s="15">
        <v>5</v>
      </c>
      <c r="G143" s="15">
        <v>4</v>
      </c>
      <c r="H143" s="18">
        <v>3609.1</v>
      </c>
      <c r="I143" s="44">
        <v>3385.3</v>
      </c>
      <c r="J143" s="18">
        <v>3385.3</v>
      </c>
      <c r="K143" s="19">
        <v>164</v>
      </c>
      <c r="L143" s="40">
        <v>7445188.7310000006</v>
      </c>
      <c r="M143" s="18"/>
      <c r="N143" s="18"/>
      <c r="O143" s="18"/>
      <c r="P143" s="18">
        <v>7445188.7310000006</v>
      </c>
      <c r="Q143" s="67">
        <v>2199.27</v>
      </c>
      <c r="R143" s="18">
        <v>2199.27</v>
      </c>
      <c r="S143" s="32">
        <v>44196</v>
      </c>
      <c r="T143" s="15" t="s">
        <v>61</v>
      </c>
    </row>
    <row r="144" spans="1:22">
      <c r="A144" s="15">
        <v>14</v>
      </c>
      <c r="B144" s="20" t="s">
        <v>259</v>
      </c>
      <c r="C144" s="15">
        <v>1972</v>
      </c>
      <c r="D144" s="15">
        <v>1972</v>
      </c>
      <c r="E144" s="15" t="s">
        <v>191</v>
      </c>
      <c r="F144" s="15">
        <v>5</v>
      </c>
      <c r="G144" s="15">
        <v>1</v>
      </c>
      <c r="H144" s="18">
        <v>2433.1</v>
      </c>
      <c r="I144" s="44">
        <v>1156.0999999999999</v>
      </c>
      <c r="J144" s="18">
        <v>867.6</v>
      </c>
      <c r="K144" s="19">
        <v>106</v>
      </c>
      <c r="L144" s="40">
        <v>2542576.0469999998</v>
      </c>
      <c r="M144" s="18"/>
      <c r="N144" s="18"/>
      <c r="O144" s="18"/>
      <c r="P144" s="18">
        <v>2542576.0469999998</v>
      </c>
      <c r="Q144" s="67">
        <v>2199.27</v>
      </c>
      <c r="R144" s="18">
        <v>2199.27</v>
      </c>
      <c r="S144" s="32">
        <v>44196</v>
      </c>
      <c r="T144" s="15" t="s">
        <v>61</v>
      </c>
    </row>
    <row r="145" spans="1:20">
      <c r="A145" s="15">
        <v>15</v>
      </c>
      <c r="B145" s="20" t="s">
        <v>260</v>
      </c>
      <c r="C145" s="15">
        <v>1972</v>
      </c>
      <c r="D145" s="15">
        <v>1972</v>
      </c>
      <c r="E145" s="15" t="s">
        <v>191</v>
      </c>
      <c r="F145" s="15">
        <v>5</v>
      </c>
      <c r="G145" s="15">
        <v>4</v>
      </c>
      <c r="H145" s="18">
        <v>2969.8</v>
      </c>
      <c r="I145" s="44">
        <v>2677.5</v>
      </c>
      <c r="J145" s="18">
        <v>2605.5</v>
      </c>
      <c r="K145" s="19">
        <v>119</v>
      </c>
      <c r="L145" s="40">
        <v>3739101.9750000001</v>
      </c>
      <c r="M145" s="18"/>
      <c r="N145" s="18"/>
      <c r="O145" s="18"/>
      <c r="P145" s="18">
        <v>3739101.9750000001</v>
      </c>
      <c r="Q145" s="67">
        <v>1396.49</v>
      </c>
      <c r="R145" s="18">
        <v>1396.49</v>
      </c>
      <c r="S145" s="39">
        <v>44196</v>
      </c>
      <c r="T145" s="15" t="s">
        <v>61</v>
      </c>
    </row>
    <row r="146" spans="1:20">
      <c r="A146" s="15">
        <v>16</v>
      </c>
      <c r="B146" s="20" t="s">
        <v>261</v>
      </c>
      <c r="C146" s="15">
        <v>1973</v>
      </c>
      <c r="D146" s="15">
        <v>1973</v>
      </c>
      <c r="E146" s="15" t="s">
        <v>191</v>
      </c>
      <c r="F146" s="15">
        <v>5</v>
      </c>
      <c r="G146" s="15">
        <v>4</v>
      </c>
      <c r="H146" s="18">
        <v>3882</v>
      </c>
      <c r="I146" s="44">
        <v>3559.4</v>
      </c>
      <c r="J146" s="18">
        <v>3258.6</v>
      </c>
      <c r="K146" s="19">
        <v>153</v>
      </c>
      <c r="L146" s="40">
        <v>4970666.5060000001</v>
      </c>
      <c r="M146" s="18"/>
      <c r="N146" s="18"/>
      <c r="O146" s="18"/>
      <c r="P146" s="18">
        <v>4970666.5060000001</v>
      </c>
      <c r="Q146" s="67">
        <v>1396.49</v>
      </c>
      <c r="R146" s="18">
        <v>1396.49</v>
      </c>
      <c r="S146" s="39">
        <v>44196</v>
      </c>
      <c r="T146" s="15" t="s">
        <v>61</v>
      </c>
    </row>
    <row r="147" spans="1:20">
      <c r="A147" s="85">
        <v>17</v>
      </c>
      <c r="B147" s="20" t="s">
        <v>262</v>
      </c>
      <c r="C147" s="15">
        <v>1974</v>
      </c>
      <c r="D147" s="15">
        <v>1974</v>
      </c>
      <c r="E147" s="15" t="s">
        <v>191</v>
      </c>
      <c r="F147" s="15">
        <v>5</v>
      </c>
      <c r="G147" s="15">
        <v>6</v>
      </c>
      <c r="H147" s="18">
        <v>4950.7</v>
      </c>
      <c r="I147" s="44">
        <v>4495.3</v>
      </c>
      <c r="J147" s="18">
        <v>4365.3</v>
      </c>
      <c r="K147" s="19">
        <v>233</v>
      </c>
      <c r="L147" s="40">
        <v>6277641.4970000004</v>
      </c>
      <c r="M147" s="18"/>
      <c r="N147" s="18"/>
      <c r="O147" s="18"/>
      <c r="P147" s="18">
        <v>6277641.4970000004</v>
      </c>
      <c r="Q147" s="67">
        <v>1396.49</v>
      </c>
      <c r="R147" s="18">
        <v>1396.49</v>
      </c>
      <c r="S147" s="39">
        <v>44196</v>
      </c>
      <c r="T147" s="15" t="s">
        <v>61</v>
      </c>
    </row>
    <row r="148" spans="1:20">
      <c r="A148" s="15">
        <v>18</v>
      </c>
      <c r="B148" s="20" t="s">
        <v>263</v>
      </c>
      <c r="C148" s="15">
        <v>1974</v>
      </c>
      <c r="D148" s="15">
        <v>2009</v>
      </c>
      <c r="E148" s="15" t="s">
        <v>191</v>
      </c>
      <c r="F148" s="15">
        <v>5</v>
      </c>
      <c r="G148" s="15">
        <v>4</v>
      </c>
      <c r="H148" s="18">
        <v>3571.5</v>
      </c>
      <c r="I148" s="44">
        <v>2222.1999999999998</v>
      </c>
      <c r="J148" s="18">
        <v>2222.1999999999998</v>
      </c>
      <c r="K148" s="19">
        <v>149</v>
      </c>
      <c r="L148" s="40">
        <v>787214.35</v>
      </c>
      <c r="M148" s="18"/>
      <c r="N148" s="18"/>
      <c r="O148" s="18"/>
      <c r="P148" s="18">
        <v>787214.35</v>
      </c>
      <c r="Q148" s="67">
        <v>354.25</v>
      </c>
      <c r="R148" s="18">
        <v>354.25</v>
      </c>
      <c r="S148" s="39">
        <v>44196</v>
      </c>
      <c r="T148" s="15" t="s">
        <v>62</v>
      </c>
    </row>
    <row r="149" spans="1:20">
      <c r="A149" s="15">
        <v>19</v>
      </c>
      <c r="B149" s="20" t="s">
        <v>264</v>
      </c>
      <c r="C149" s="15">
        <v>1975</v>
      </c>
      <c r="D149" s="15">
        <v>1975</v>
      </c>
      <c r="E149" s="15" t="s">
        <v>191</v>
      </c>
      <c r="F149" s="15">
        <v>5</v>
      </c>
      <c r="G149" s="15">
        <v>2</v>
      </c>
      <c r="H149" s="18">
        <v>4955.3999999999996</v>
      </c>
      <c r="I149" s="44">
        <v>4843.1000000000004</v>
      </c>
      <c r="J149" s="18">
        <v>789.9</v>
      </c>
      <c r="K149" s="19">
        <v>46</v>
      </c>
      <c r="L149" s="40">
        <v>6763340.7190000005</v>
      </c>
      <c r="M149" s="18"/>
      <c r="N149" s="18"/>
      <c r="O149" s="18"/>
      <c r="P149" s="18">
        <v>6763340.7190000005</v>
      </c>
      <c r="Q149" s="67">
        <v>1396.49</v>
      </c>
      <c r="R149" s="18">
        <v>1396.49</v>
      </c>
      <c r="S149" s="39">
        <v>44196</v>
      </c>
      <c r="T149" s="15" t="s">
        <v>62</v>
      </c>
    </row>
    <row r="150" spans="1:20">
      <c r="A150" s="15">
        <v>20</v>
      </c>
      <c r="B150" s="20" t="s">
        <v>265</v>
      </c>
      <c r="C150" s="15">
        <v>1975</v>
      </c>
      <c r="D150" s="15">
        <v>1975</v>
      </c>
      <c r="E150" s="15" t="s">
        <v>191</v>
      </c>
      <c r="F150" s="15">
        <v>5</v>
      </c>
      <c r="G150" s="15">
        <v>4</v>
      </c>
      <c r="H150" s="18">
        <v>4237.6000000000004</v>
      </c>
      <c r="I150" s="44">
        <v>3404.6</v>
      </c>
      <c r="J150" s="18">
        <v>3404.6</v>
      </c>
      <c r="K150" s="19">
        <v>156</v>
      </c>
      <c r="L150" s="40">
        <v>7487634.6419999991</v>
      </c>
      <c r="M150" s="18"/>
      <c r="N150" s="18"/>
      <c r="O150" s="18"/>
      <c r="P150" s="18">
        <v>7487634.6419999991</v>
      </c>
      <c r="Q150" s="67">
        <v>2199.27</v>
      </c>
      <c r="R150" s="18">
        <v>2199.27</v>
      </c>
      <c r="S150" s="39">
        <v>44196</v>
      </c>
      <c r="T150" s="15" t="s">
        <v>61</v>
      </c>
    </row>
    <row r="151" spans="1:20">
      <c r="A151" s="85">
        <v>21</v>
      </c>
      <c r="B151" s="20" t="s">
        <v>266</v>
      </c>
      <c r="C151" s="15">
        <v>1990</v>
      </c>
      <c r="D151" s="15">
        <v>1990</v>
      </c>
      <c r="E151" s="36" t="s">
        <v>192</v>
      </c>
      <c r="F151" s="15">
        <v>5</v>
      </c>
      <c r="G151" s="15">
        <v>6</v>
      </c>
      <c r="H151" s="18">
        <v>4405.3</v>
      </c>
      <c r="I151" s="44">
        <v>3878.8</v>
      </c>
      <c r="J151" s="18">
        <v>3878.8</v>
      </c>
      <c r="K151" s="19">
        <v>216</v>
      </c>
      <c r="L151" s="40">
        <v>13947233.888</v>
      </c>
      <c r="M151" s="18"/>
      <c r="N151" s="18"/>
      <c r="O151" s="18"/>
      <c r="P151" s="18">
        <v>13947233.888</v>
      </c>
      <c r="Q151" s="67">
        <v>3595.7599999999998</v>
      </c>
      <c r="R151" s="18">
        <v>3595.7599999999998</v>
      </c>
      <c r="S151" s="39">
        <v>44196</v>
      </c>
      <c r="T151" s="15" t="s">
        <v>62</v>
      </c>
    </row>
    <row r="152" spans="1:20">
      <c r="A152" s="15">
        <v>22</v>
      </c>
      <c r="B152" s="20" t="s">
        <v>222</v>
      </c>
      <c r="C152" s="15">
        <v>1995</v>
      </c>
      <c r="D152" s="15">
        <v>1995</v>
      </c>
      <c r="E152" s="36" t="s">
        <v>192</v>
      </c>
      <c r="F152" s="15">
        <v>5</v>
      </c>
      <c r="G152" s="15">
        <v>3</v>
      </c>
      <c r="H152" s="18">
        <v>4557.8999999999996</v>
      </c>
      <c r="I152" s="44">
        <v>4279.7</v>
      </c>
      <c r="J152" s="18">
        <v>4279.7</v>
      </c>
      <c r="K152" s="19">
        <v>213</v>
      </c>
      <c r="L152" s="40">
        <v>4220083.7790000001</v>
      </c>
      <c r="M152" s="18"/>
      <c r="N152" s="18"/>
      <c r="O152" s="18"/>
      <c r="P152" s="18">
        <v>4220083.7790000001</v>
      </c>
      <c r="Q152" s="67">
        <v>986.07</v>
      </c>
      <c r="R152" s="18">
        <v>986.07</v>
      </c>
      <c r="S152" s="32">
        <v>44196</v>
      </c>
      <c r="T152" s="15" t="s">
        <v>62</v>
      </c>
    </row>
    <row r="153" spans="1:20">
      <c r="A153" s="15">
        <v>23</v>
      </c>
      <c r="B153" s="20" t="s">
        <v>267</v>
      </c>
      <c r="C153" s="15">
        <v>1964</v>
      </c>
      <c r="D153" s="15"/>
      <c r="E153" s="15" t="s">
        <v>191</v>
      </c>
      <c r="F153" s="15">
        <v>2</v>
      </c>
      <c r="G153" s="15">
        <v>2</v>
      </c>
      <c r="H153" s="18">
        <v>691.2</v>
      </c>
      <c r="I153" s="44">
        <v>625.70000000000005</v>
      </c>
      <c r="J153" s="18">
        <v>540.6</v>
      </c>
      <c r="K153" s="19">
        <v>31</v>
      </c>
      <c r="L153" s="40">
        <v>2812665.4109999998</v>
      </c>
      <c r="M153" s="18"/>
      <c r="N153" s="18"/>
      <c r="O153" s="18"/>
      <c r="P153" s="18">
        <v>2812665.4109999998</v>
      </c>
      <c r="Q153" s="67">
        <v>4495.2299999999996</v>
      </c>
      <c r="R153" s="18">
        <v>4495.2299999999996</v>
      </c>
      <c r="S153" s="32">
        <v>44196</v>
      </c>
      <c r="T153" s="15" t="s">
        <v>61</v>
      </c>
    </row>
    <row r="154" spans="1:20">
      <c r="A154" s="15">
        <v>24</v>
      </c>
      <c r="B154" s="20" t="s">
        <v>268</v>
      </c>
      <c r="C154" s="15">
        <v>1975</v>
      </c>
      <c r="D154" s="15"/>
      <c r="E154" s="15" t="s">
        <v>191</v>
      </c>
      <c r="F154" s="15">
        <v>5</v>
      </c>
      <c r="G154" s="15">
        <v>4</v>
      </c>
      <c r="H154" s="18">
        <v>3716.5</v>
      </c>
      <c r="I154" s="44">
        <v>3390.1</v>
      </c>
      <c r="J154" s="18">
        <v>3283.8</v>
      </c>
      <c r="K154" s="19">
        <v>162</v>
      </c>
      <c r="L154" s="40">
        <v>12189985.976</v>
      </c>
      <c r="M154" s="18"/>
      <c r="N154" s="18"/>
      <c r="O154" s="18"/>
      <c r="P154" s="18">
        <v>12189985.976</v>
      </c>
      <c r="Q154" s="67">
        <v>3595.76</v>
      </c>
      <c r="R154" s="18">
        <v>3595.76</v>
      </c>
      <c r="S154" s="39">
        <v>44196</v>
      </c>
      <c r="T154" s="15" t="s">
        <v>61</v>
      </c>
    </row>
    <row r="155" spans="1:20">
      <c r="A155" s="85">
        <v>25</v>
      </c>
      <c r="B155" s="20" t="s">
        <v>269</v>
      </c>
      <c r="C155" s="15">
        <v>1975</v>
      </c>
      <c r="D155" s="15">
        <v>2010</v>
      </c>
      <c r="E155" s="15" t="s">
        <v>191</v>
      </c>
      <c r="F155" s="15">
        <v>2</v>
      </c>
      <c r="G155" s="15">
        <v>3</v>
      </c>
      <c r="H155" s="18">
        <v>946</v>
      </c>
      <c r="I155" s="44">
        <v>861</v>
      </c>
      <c r="J155" s="18">
        <v>517.9</v>
      </c>
      <c r="K155" s="19">
        <v>46</v>
      </c>
      <c r="L155" s="40">
        <v>14106374.310000001</v>
      </c>
      <c r="M155" s="18"/>
      <c r="N155" s="18"/>
      <c r="O155" s="18"/>
      <c r="P155" s="18">
        <v>14106374.310000001</v>
      </c>
      <c r="Q155" s="67">
        <v>16383.710000000001</v>
      </c>
      <c r="R155" s="18">
        <v>16383.710000000001</v>
      </c>
      <c r="S155" s="39">
        <v>44196</v>
      </c>
      <c r="T155" s="15" t="s">
        <v>61</v>
      </c>
    </row>
    <row r="156" spans="1:20">
      <c r="A156" s="15">
        <v>26</v>
      </c>
      <c r="B156" s="20" t="s">
        <v>270</v>
      </c>
      <c r="C156" s="15">
        <v>1981</v>
      </c>
      <c r="D156" s="15"/>
      <c r="E156" s="15" t="s">
        <v>191</v>
      </c>
      <c r="F156" s="15">
        <v>5</v>
      </c>
      <c r="G156" s="15">
        <v>1</v>
      </c>
      <c r="H156" s="18">
        <v>2914.5</v>
      </c>
      <c r="I156" s="44">
        <v>2429.6</v>
      </c>
      <c r="J156" s="18">
        <v>2155.9</v>
      </c>
      <c r="K156" s="19">
        <v>114</v>
      </c>
      <c r="L156" s="40">
        <v>3392912.1039999998</v>
      </c>
      <c r="M156" s="18"/>
      <c r="N156" s="18"/>
      <c r="O156" s="18"/>
      <c r="P156" s="18">
        <v>3392912.1039999998</v>
      </c>
      <c r="Q156" s="67">
        <v>1396.49</v>
      </c>
      <c r="R156" s="18">
        <v>1396.49</v>
      </c>
      <c r="S156" s="39">
        <v>44196</v>
      </c>
      <c r="T156" s="15" t="s">
        <v>61</v>
      </c>
    </row>
    <row r="157" spans="1:20">
      <c r="A157" s="15">
        <v>27</v>
      </c>
      <c r="B157" s="20" t="s">
        <v>271</v>
      </c>
      <c r="C157" s="15">
        <v>1984</v>
      </c>
      <c r="D157" s="15"/>
      <c r="E157" s="15" t="s">
        <v>191</v>
      </c>
      <c r="F157" s="15">
        <v>2</v>
      </c>
      <c r="G157" s="15">
        <v>2</v>
      </c>
      <c r="H157" s="18">
        <v>716</v>
      </c>
      <c r="I157" s="44">
        <v>627.9</v>
      </c>
      <c r="J157" s="18">
        <v>627.9</v>
      </c>
      <c r="K157" s="19">
        <v>34</v>
      </c>
      <c r="L157" s="40">
        <v>2822554.9169999994</v>
      </c>
      <c r="M157" s="18"/>
      <c r="N157" s="18"/>
      <c r="O157" s="18"/>
      <c r="P157" s="18">
        <v>2822554.9169999994</v>
      </c>
      <c r="Q157" s="67">
        <v>4495.2299999999996</v>
      </c>
      <c r="R157" s="18">
        <v>4495.2299999999996</v>
      </c>
      <c r="S157" s="39">
        <v>44196</v>
      </c>
      <c r="T157" s="15" t="s">
        <v>61</v>
      </c>
    </row>
    <row r="158" spans="1:20">
      <c r="A158" s="15">
        <v>28</v>
      </c>
      <c r="B158" s="20" t="s">
        <v>272</v>
      </c>
      <c r="C158" s="15">
        <v>1984</v>
      </c>
      <c r="D158" s="15"/>
      <c r="E158" s="15" t="s">
        <v>191</v>
      </c>
      <c r="F158" s="15">
        <v>2</v>
      </c>
      <c r="G158" s="15"/>
      <c r="H158" s="18">
        <v>712.3</v>
      </c>
      <c r="I158" s="44">
        <v>631.5</v>
      </c>
      <c r="J158" s="18">
        <v>273.7</v>
      </c>
      <c r="K158" s="19">
        <v>19</v>
      </c>
      <c r="L158" s="40">
        <v>2838737.7449999996</v>
      </c>
      <c r="M158" s="18"/>
      <c r="N158" s="18"/>
      <c r="O158" s="18"/>
      <c r="P158" s="18">
        <v>2838737.7449999996</v>
      </c>
      <c r="Q158" s="67">
        <v>4495.2299999999996</v>
      </c>
      <c r="R158" s="18">
        <v>4495.2299999999996</v>
      </c>
      <c r="S158" s="39">
        <v>44196</v>
      </c>
      <c r="T158" s="15" t="s">
        <v>61</v>
      </c>
    </row>
    <row r="159" spans="1:20">
      <c r="A159" s="15">
        <v>29</v>
      </c>
      <c r="B159" s="20" t="s">
        <v>273</v>
      </c>
      <c r="C159" s="15">
        <v>1989</v>
      </c>
      <c r="D159" s="15">
        <v>2010</v>
      </c>
      <c r="E159" s="15" t="s">
        <v>191</v>
      </c>
      <c r="F159" s="15">
        <v>2</v>
      </c>
      <c r="G159" s="15">
        <v>2</v>
      </c>
      <c r="H159" s="18">
        <v>1152</v>
      </c>
      <c r="I159" s="44">
        <v>999.3</v>
      </c>
      <c r="J159" s="18">
        <v>935.5</v>
      </c>
      <c r="K159" s="19">
        <v>46</v>
      </c>
      <c r="L159" s="40">
        <v>16372241.402999999</v>
      </c>
      <c r="M159" s="18"/>
      <c r="N159" s="18"/>
      <c r="O159" s="18"/>
      <c r="P159" s="18">
        <v>16372241.402999999</v>
      </c>
      <c r="Q159" s="18">
        <v>16383.71</v>
      </c>
      <c r="R159" s="18">
        <v>16383.71</v>
      </c>
      <c r="S159" s="39">
        <v>44196</v>
      </c>
      <c r="T159" s="15" t="s">
        <v>61</v>
      </c>
    </row>
    <row r="160" spans="1:20">
      <c r="A160" s="15">
        <v>30</v>
      </c>
      <c r="B160" s="20" t="s">
        <v>274</v>
      </c>
      <c r="C160" s="15">
        <v>1979</v>
      </c>
      <c r="D160" s="15">
        <v>2006</v>
      </c>
      <c r="E160" s="15" t="s">
        <v>191</v>
      </c>
      <c r="F160" s="15">
        <v>5</v>
      </c>
      <c r="G160" s="15">
        <v>1</v>
      </c>
      <c r="H160" s="18">
        <v>4154.3</v>
      </c>
      <c r="I160" s="44">
        <v>2618.5</v>
      </c>
      <c r="J160" s="18">
        <v>2500.5700000000002</v>
      </c>
      <c r="K160" s="19">
        <v>272</v>
      </c>
      <c r="L160" s="40">
        <v>5758788.4950000001</v>
      </c>
      <c r="M160" s="18"/>
      <c r="N160" s="18"/>
      <c r="O160" s="18"/>
      <c r="P160" s="18">
        <v>5758788.4950000001</v>
      </c>
      <c r="Q160" s="18">
        <v>2199.27</v>
      </c>
      <c r="R160" s="18">
        <v>2199.27</v>
      </c>
      <c r="S160" s="32">
        <v>44196</v>
      </c>
      <c r="T160" s="15" t="s">
        <v>61</v>
      </c>
    </row>
  </sheetData>
  <autoFilter ref="A10:AL160"/>
  <customSheetViews>
    <customSheetView guid="{18919154-2972-4D1E-9B14-4ACAF8F16D5B}" scale="145" showPageBreaks="1" showAutoFilter="1" hiddenRows="1" hiddenColumns="1">
      <pane ySplit="7" topLeftCell="A1021" activePane="bottomLeft" state="frozen"/>
      <selection pane="bottomLeft" activeCell="B1021" sqref="B1021"/>
      <pageMargins left="0.31496062992125984" right="0.31496062992125984" top="0.35433070866141736" bottom="0.35433070866141736" header="0.31496062992125984" footer="0.31496062992125984"/>
      <pageSetup paperSize="9" orientation="landscape" verticalDpi="0" r:id="rId1"/>
      <autoFilter ref="A310:W356"/>
    </customSheetView>
    <customSheetView guid="{242DB7B9-03B0-4706-B62A-F1FFCD5A36E2}" scale="90" showPageBreaks="1" showAutoFilter="1">
      <pane ySplit="7" topLeftCell="A1092" activePane="bottomLeft" state="frozen"/>
      <selection pane="bottomLeft" activeCell="E5" sqref="E5:E7"/>
      <pageMargins left="0.31496062992125984" right="0.31496062992125984" top="0.35433070866141736" bottom="0.35433070866141736" header="0.31496062992125984" footer="0.31496062992125984"/>
      <pageSetup paperSize="9" orientation="landscape" verticalDpi="0" r:id="rId2"/>
      <autoFilter ref="A1201:W1786">
        <filterColumn colId="0" showButton="0"/>
      </autoFilter>
    </customSheetView>
    <customSheetView guid="{99565895-E210-45BB-A9F7-563E62B6FE1E}" scale="120" hiddenRows="1">
      <pane ySplit="7" topLeftCell="A755" activePane="bottomLeft" state="frozen"/>
      <selection pane="bottomLeft" activeCell="J1643" sqref="J1643"/>
      <pageMargins left="0.31496062992125984" right="0.31496062992125984" top="0.35433070866141736" bottom="0.35433070866141736" header="0.31496062992125984" footer="0.31496062992125984"/>
      <pageSetup paperSize="9" orientation="landscape" verticalDpi="0" r:id="rId3"/>
    </customSheetView>
    <customSheetView guid="{FC6EDB3C-FB24-4ED0-AB20-F61CC42BC8B6}" scale="145" hiddenRows="1">
      <pane ySplit="7" topLeftCell="A350" activePane="bottomLeft" state="frozen"/>
      <selection pane="bottomLeft" activeCell="J356" sqref="J356"/>
      <pageMargins left="0.31496062992125984" right="0.31496062992125984" top="0.35433070866141736" bottom="0.35433070866141736" header="0.31496062992125984" footer="0.31496062992125984"/>
      <pageSetup paperSize="9" orientation="landscape" verticalDpi="0" r:id="rId4"/>
    </customSheetView>
    <customSheetView guid="{A44E69F2-CDAB-41F3-AAB5-AA241070C2F1}" scale="130" hiddenColumns="1">
      <pane ySplit="7" topLeftCell="A1657" activePane="bottomLeft" state="frozen"/>
      <selection pane="bottomLeft" activeCell="A1660" sqref="A1660:XFD1660"/>
      <pageMargins left="0.31496062992125984" right="0.31496062992125984" top="0.35433070866141736" bottom="0.35433070866141736" header="0.31496062992125984" footer="0.31496062992125984"/>
      <pageSetup paperSize="9" orientation="landscape" verticalDpi="0" r:id="rId5"/>
    </customSheetView>
    <customSheetView guid="{18DC3745-EDE0-4953-96AD-BC01F45AC23D}">
      <pane ySplit="7" topLeftCell="A1685" activePane="bottomLeft" state="frozen"/>
      <selection pane="bottomLeft" activeCell="B1717" sqref="B1717"/>
      <pageMargins left="0.31496062992125984" right="0.31496062992125984" top="0.35433070866141736" bottom="0.35433070866141736" header="0.31496062992125984" footer="0.31496062992125984"/>
      <pageSetup paperSize="9" orientation="landscape" verticalDpi="0" r:id="rId6"/>
    </customSheetView>
    <customSheetView guid="{58CCFEC6-4BE0-4470-B22D-147728BB3C85}" scale="145" hiddenRows="1" hiddenColumns="1">
      <pane ySplit="7" topLeftCell="A1092" activePane="bottomLeft" state="frozen"/>
      <selection pane="bottomLeft" activeCell="A1099" sqref="A1099:XFD1099"/>
      <pageMargins left="0.31496062992125984" right="0.31496062992125984" top="0.35433070866141736" bottom="0.35433070866141736" header="0.31496062992125984" footer="0.31496062992125984"/>
      <pageSetup paperSize="9" orientation="landscape" verticalDpi="0" r:id="rId7"/>
    </customSheetView>
    <customSheetView guid="{E532AD0F-093E-4168-B068-239137F17FEA}" scale="90">
      <pane ySplit="7" topLeftCell="A1694" activePane="bottomLeft" state="frozen"/>
      <selection pane="bottomLeft" activeCell="B1107" sqref="B1107:B1703"/>
      <pageMargins left="0.31496062992125984" right="0.31496062992125984" top="0.35433070866141736" bottom="0.35433070866141736" header="0.31496062992125984" footer="0.31496062992125984"/>
      <pageSetup paperSize="9" orientation="landscape" verticalDpi="0" r:id="rId8"/>
    </customSheetView>
  </customSheetViews>
  <mergeCells count="29">
    <mergeCell ref="P1:T1"/>
    <mergeCell ref="A2:T2"/>
    <mergeCell ref="A3:T3"/>
    <mergeCell ref="A130:B130"/>
    <mergeCell ref="A78:B78"/>
    <mergeCell ref="F6:F9"/>
    <mergeCell ref="G6:G9"/>
    <mergeCell ref="H6:H8"/>
    <mergeCell ref="I6:J6"/>
    <mergeCell ref="A12:B12"/>
    <mergeCell ref="A11:B11"/>
    <mergeCell ref="C7:C9"/>
    <mergeCell ref="A6:A9"/>
    <mergeCell ref="A4:T4"/>
    <mergeCell ref="B6:B9"/>
    <mergeCell ref="C6:D6"/>
    <mergeCell ref="A5:T5"/>
    <mergeCell ref="L7:L8"/>
    <mergeCell ref="M7:P7"/>
    <mergeCell ref="K6:K8"/>
    <mergeCell ref="L6:P6"/>
    <mergeCell ref="Q6:Q8"/>
    <mergeCell ref="R6:R8"/>
    <mergeCell ref="S6:S9"/>
    <mergeCell ref="T6:T9"/>
    <mergeCell ref="E6:E9"/>
    <mergeCell ref="D7:D9"/>
    <mergeCell ref="I7:I8"/>
    <mergeCell ref="J7:J8"/>
  </mergeCells>
  <pageMargins left="0.31496062992125984" right="0.11811023622047245" top="0.35433070866141736" bottom="0.35433070866141736" header="0.31496062992125984" footer="0.31496062992125984"/>
  <pageSetup paperSize="9" scale="53" fitToHeight="4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8"/>
  <sheetViews>
    <sheetView view="pageBreakPreview" zoomScale="60" zoomScaleNormal="60" workbookViewId="0">
      <pane ySplit="8" topLeftCell="A66" activePane="bottomLeft" state="frozen"/>
      <selection pane="bottomLeft" activeCell="A67" sqref="A67:A75"/>
    </sheetView>
  </sheetViews>
  <sheetFormatPr defaultColWidth="9.140625" defaultRowHeight="15"/>
  <cols>
    <col min="1" max="1" width="5.140625" style="3" customWidth="1"/>
    <col min="2" max="2" width="53" style="2" customWidth="1"/>
    <col min="3" max="3" width="19.5703125" style="12" customWidth="1"/>
    <col min="4" max="4" width="17.42578125" style="12" customWidth="1"/>
    <col min="5" max="8" width="18.140625" style="12" customWidth="1"/>
    <col min="9" max="9" width="16.42578125" style="12" customWidth="1"/>
    <col min="10" max="10" width="10.7109375" style="9" customWidth="1"/>
    <col min="11" max="11" width="18.42578125" style="12" customWidth="1"/>
    <col min="12" max="12" width="15.5703125" style="12" customWidth="1"/>
    <col min="13" max="13" width="6.7109375" style="12" customWidth="1"/>
    <col min="14" max="14" width="18.28515625" style="12" customWidth="1"/>
    <col min="15" max="15" width="6.42578125" style="12" customWidth="1"/>
    <col min="16" max="16" width="16.7109375" style="12" customWidth="1"/>
    <col min="17" max="17" width="6" style="12" customWidth="1"/>
    <col min="18" max="18" width="17" style="12" customWidth="1"/>
    <col min="19" max="19" width="6" style="12" customWidth="1"/>
    <col min="20" max="20" width="17.5703125" style="12" customWidth="1"/>
    <col min="21" max="21" width="14.5703125" style="12" customWidth="1"/>
    <col min="22" max="22" width="14.7109375" style="12" customWidth="1"/>
    <col min="23" max="23" width="15.42578125" style="12" customWidth="1"/>
    <col min="24" max="25" width="6" style="12" customWidth="1"/>
    <col min="26" max="27" width="9.140625" style="12" customWidth="1"/>
    <col min="28" max="16384" width="9.140625" style="2"/>
  </cols>
  <sheetData>
    <row r="1" spans="1:30" s="1" customFormat="1" ht="59.25" customHeight="1">
      <c r="A1" s="108"/>
      <c r="V1" s="135"/>
      <c r="W1" s="201" t="s">
        <v>287</v>
      </c>
      <c r="X1" s="201"/>
      <c r="Y1" s="201"/>
      <c r="Z1" s="201"/>
      <c r="AA1" s="201"/>
    </row>
    <row r="2" spans="1:30" s="1" customFormat="1" ht="15.75">
      <c r="A2" s="200" t="s">
        <v>282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30" s="134" customFormat="1" ht="15" customHeight="1">
      <c r="A3" s="199" t="s">
        <v>283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30" ht="30" customHeight="1">
      <c r="A4" s="209" t="s">
        <v>26</v>
      </c>
      <c r="B4" s="210" t="s">
        <v>1</v>
      </c>
      <c r="C4" s="206" t="s">
        <v>48</v>
      </c>
      <c r="D4" s="212" t="s">
        <v>27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4"/>
      <c r="U4" s="202" t="s">
        <v>28</v>
      </c>
      <c r="V4" s="202"/>
      <c r="W4" s="202"/>
      <c r="X4" s="202"/>
      <c r="Y4" s="202"/>
      <c r="Z4" s="202"/>
      <c r="AA4" s="202"/>
    </row>
    <row r="5" spans="1:30" ht="38.25" customHeight="1">
      <c r="A5" s="209"/>
      <c r="B5" s="210"/>
      <c r="C5" s="211"/>
      <c r="D5" s="202" t="s">
        <v>29</v>
      </c>
      <c r="E5" s="202"/>
      <c r="F5" s="202"/>
      <c r="G5" s="202"/>
      <c r="H5" s="202"/>
      <c r="I5" s="206" t="s">
        <v>196</v>
      </c>
      <c r="J5" s="203" t="s">
        <v>30</v>
      </c>
      <c r="K5" s="203"/>
      <c r="L5" s="206" t="s">
        <v>197</v>
      </c>
      <c r="M5" s="203" t="s">
        <v>31</v>
      </c>
      <c r="N5" s="203"/>
      <c r="O5" s="203" t="s">
        <v>32</v>
      </c>
      <c r="P5" s="203"/>
      <c r="Q5" s="203" t="s">
        <v>33</v>
      </c>
      <c r="R5" s="203"/>
      <c r="S5" s="203" t="s">
        <v>34</v>
      </c>
      <c r="T5" s="203"/>
      <c r="U5" s="203" t="s">
        <v>35</v>
      </c>
      <c r="V5" s="204" t="s">
        <v>36</v>
      </c>
      <c r="W5" s="203" t="s">
        <v>37</v>
      </c>
      <c r="X5" s="204" t="s">
        <v>38</v>
      </c>
      <c r="Y5" s="203" t="s">
        <v>39</v>
      </c>
      <c r="Z5" s="203" t="s">
        <v>40</v>
      </c>
      <c r="AA5" s="204" t="s">
        <v>41</v>
      </c>
    </row>
    <row r="6" spans="1:30" ht="83.25" customHeight="1">
      <c r="A6" s="209"/>
      <c r="B6" s="210"/>
      <c r="C6" s="207"/>
      <c r="D6" s="109" t="s">
        <v>42</v>
      </c>
      <c r="E6" s="109" t="s">
        <v>43</v>
      </c>
      <c r="F6" s="109" t="s">
        <v>44</v>
      </c>
      <c r="G6" s="109" t="s">
        <v>194</v>
      </c>
      <c r="H6" s="109" t="s">
        <v>45</v>
      </c>
      <c r="I6" s="207"/>
      <c r="J6" s="203"/>
      <c r="K6" s="203"/>
      <c r="L6" s="207"/>
      <c r="M6" s="203"/>
      <c r="N6" s="203"/>
      <c r="O6" s="203"/>
      <c r="P6" s="203"/>
      <c r="Q6" s="203"/>
      <c r="R6" s="203"/>
      <c r="S6" s="203"/>
      <c r="T6" s="203"/>
      <c r="U6" s="203"/>
      <c r="V6" s="205"/>
      <c r="W6" s="203"/>
      <c r="X6" s="205"/>
      <c r="Y6" s="203"/>
      <c r="Z6" s="203"/>
      <c r="AA6" s="205"/>
      <c r="AD6" s="1"/>
    </row>
    <row r="7" spans="1:30">
      <c r="A7" s="209"/>
      <c r="B7" s="210"/>
      <c r="C7" s="109" t="s">
        <v>23</v>
      </c>
      <c r="D7" s="109" t="s">
        <v>23</v>
      </c>
      <c r="E7" s="109" t="s">
        <v>23</v>
      </c>
      <c r="F7" s="109" t="s">
        <v>23</v>
      </c>
      <c r="G7" s="109" t="s">
        <v>23</v>
      </c>
      <c r="H7" s="109" t="s">
        <v>23</v>
      </c>
      <c r="I7" s="109"/>
      <c r="J7" s="110" t="s">
        <v>46</v>
      </c>
      <c r="K7" s="109" t="s">
        <v>23</v>
      </c>
      <c r="L7" s="109"/>
      <c r="M7" s="109" t="s">
        <v>21</v>
      </c>
      <c r="N7" s="109" t="s">
        <v>23</v>
      </c>
      <c r="O7" s="109" t="s">
        <v>21</v>
      </c>
      <c r="P7" s="109" t="s">
        <v>23</v>
      </c>
      <c r="Q7" s="109" t="s">
        <v>21</v>
      </c>
      <c r="R7" s="109" t="s">
        <v>23</v>
      </c>
      <c r="S7" s="109" t="s">
        <v>47</v>
      </c>
      <c r="T7" s="109" t="s">
        <v>23</v>
      </c>
      <c r="U7" s="109" t="s">
        <v>23</v>
      </c>
      <c r="V7" s="109" t="s">
        <v>23</v>
      </c>
      <c r="W7" s="109" t="s">
        <v>23</v>
      </c>
      <c r="X7" s="109" t="s">
        <v>23</v>
      </c>
      <c r="Y7" s="109" t="s">
        <v>23</v>
      </c>
      <c r="Z7" s="109" t="s">
        <v>23</v>
      </c>
      <c r="AA7" s="109" t="s">
        <v>23</v>
      </c>
    </row>
    <row r="8" spans="1:30" s="13" customFormat="1" ht="18" customHeight="1">
      <c r="A8" s="114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  <c r="M8" s="110">
        <v>13</v>
      </c>
      <c r="N8" s="110">
        <v>14</v>
      </c>
      <c r="O8" s="110">
        <v>15</v>
      </c>
      <c r="P8" s="110">
        <v>16</v>
      </c>
      <c r="Q8" s="110">
        <v>17</v>
      </c>
      <c r="R8" s="110">
        <v>18</v>
      </c>
      <c r="S8" s="110">
        <v>19</v>
      </c>
      <c r="T8" s="110">
        <v>20</v>
      </c>
      <c r="U8" s="110">
        <v>21</v>
      </c>
      <c r="V8" s="110">
        <v>22</v>
      </c>
      <c r="W8" s="110">
        <v>23</v>
      </c>
      <c r="X8" s="110">
        <v>24</v>
      </c>
      <c r="Y8" s="110">
        <v>25</v>
      </c>
      <c r="Z8" s="110">
        <v>26</v>
      </c>
      <c r="AA8" s="110">
        <v>27</v>
      </c>
    </row>
    <row r="9" spans="1:30" ht="34.5" customHeight="1">
      <c r="A9" s="193" t="s">
        <v>289</v>
      </c>
      <c r="B9" s="194"/>
      <c r="C9" s="96">
        <f>C10+C76+C128</f>
        <v>793956713.92799997</v>
      </c>
      <c r="D9" s="96">
        <f>D10+D76+D128</f>
        <v>39255231.552000001</v>
      </c>
      <c r="E9" s="96">
        <f>E10+E76+E128</f>
        <v>133602580.866</v>
      </c>
      <c r="F9" s="96">
        <f>F10+F76+F128</f>
        <v>33390008.16</v>
      </c>
      <c r="G9" s="96">
        <f>G10+G76+G128</f>
        <v>126751740.08400001</v>
      </c>
      <c r="H9" s="96">
        <f>H10+H76+H128</f>
        <v>64011387.872000009</v>
      </c>
      <c r="I9" s="96">
        <f>I10+I76+I128</f>
        <v>662914.77000000014</v>
      </c>
      <c r="J9" s="96">
        <f>J10+J76+J128</f>
        <v>6</v>
      </c>
      <c r="K9" s="96">
        <f>K10+K76+K128</f>
        <v>16224397.384</v>
      </c>
      <c r="L9" s="96">
        <f>L10+L76+L128</f>
        <v>133508.81599999999</v>
      </c>
      <c r="M9" s="96">
        <f>M10+M76+M128</f>
        <v>0</v>
      </c>
      <c r="N9" s="96">
        <f>N10+N76+N128</f>
        <v>219921067.00499997</v>
      </c>
      <c r="O9" s="96">
        <f>O10+O76+O128</f>
        <v>0</v>
      </c>
      <c r="P9" s="96">
        <f>P10+P76+P128</f>
        <v>3625512.8450000002</v>
      </c>
      <c r="Q9" s="96">
        <f>Q10+Q76+Q128</f>
        <v>0</v>
      </c>
      <c r="R9" s="96">
        <f>R10+R76+R128</f>
        <v>89988459.379999995</v>
      </c>
      <c r="S9" s="96">
        <f>S10+S76+S128</f>
        <v>0</v>
      </c>
      <c r="T9" s="96">
        <f>T10+T76+T128</f>
        <v>36992952.721999995</v>
      </c>
      <c r="U9" s="96">
        <f>U10+U76+U128</f>
        <v>0</v>
      </c>
      <c r="V9" s="96">
        <f>V10+V76+V128</f>
        <v>0</v>
      </c>
      <c r="W9" s="96">
        <f>W10+W76+W128</f>
        <v>29396951.472000003</v>
      </c>
      <c r="X9" s="96">
        <f>X10+X76+X128</f>
        <v>0</v>
      </c>
      <c r="Y9" s="96">
        <f>Y10+Y76+Y128</f>
        <v>0</v>
      </c>
      <c r="Z9" s="96">
        <f>Z10+Z76+Z128</f>
        <v>0</v>
      </c>
      <c r="AA9" s="96">
        <f>AA10+AA76+AA128</f>
        <v>0</v>
      </c>
    </row>
    <row r="10" spans="1:30" ht="15.75">
      <c r="A10" s="191" t="s">
        <v>285</v>
      </c>
      <c r="B10" s="192"/>
      <c r="C10" s="27">
        <f>SUM(C11:C75)</f>
        <v>284796688.59999996</v>
      </c>
      <c r="D10" s="27">
        <f t="shared" ref="D10:AA10" si="0">SUM(D11:D75)</f>
        <v>15315741.816</v>
      </c>
      <c r="E10" s="27">
        <f t="shared" si="0"/>
        <v>41586263.214000002</v>
      </c>
      <c r="F10" s="27">
        <f t="shared" si="0"/>
        <v>12792902.336000001</v>
      </c>
      <c r="G10" s="27">
        <f t="shared" si="0"/>
        <v>37942830.246000007</v>
      </c>
      <c r="H10" s="27">
        <f t="shared" si="0"/>
        <v>19053910.990000002</v>
      </c>
      <c r="I10" s="27">
        <f t="shared" si="0"/>
        <v>662914.77000000014</v>
      </c>
      <c r="J10" s="27">
        <f t="shared" si="0"/>
        <v>6</v>
      </c>
      <c r="K10" s="27">
        <f t="shared" si="0"/>
        <v>16224397.384</v>
      </c>
      <c r="L10" s="27">
        <f t="shared" si="0"/>
        <v>133508.81599999999</v>
      </c>
      <c r="M10" s="27">
        <f t="shared" si="0"/>
        <v>0</v>
      </c>
      <c r="N10" s="27">
        <f t="shared" si="0"/>
        <v>71485578.024000004</v>
      </c>
      <c r="O10" s="27">
        <f t="shared" si="0"/>
        <v>0</v>
      </c>
      <c r="P10" s="27">
        <f t="shared" si="0"/>
        <v>1218950.895</v>
      </c>
      <c r="Q10" s="27">
        <f t="shared" si="0"/>
        <v>0</v>
      </c>
      <c r="R10" s="27">
        <f t="shared" si="0"/>
        <v>34152731.607000001</v>
      </c>
      <c r="S10" s="27">
        <f t="shared" si="0"/>
        <v>0</v>
      </c>
      <c r="T10" s="27">
        <f t="shared" si="0"/>
        <v>34226957.501999997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0</v>
      </c>
      <c r="Y10" s="27">
        <f t="shared" si="0"/>
        <v>0</v>
      </c>
      <c r="Z10" s="27">
        <f t="shared" si="0"/>
        <v>0</v>
      </c>
      <c r="AA10" s="27">
        <f t="shared" si="0"/>
        <v>0</v>
      </c>
    </row>
    <row r="11" spans="1:30" ht="15.75">
      <c r="A11" s="116">
        <v>1</v>
      </c>
      <c r="B11" s="22" t="s">
        <v>74</v>
      </c>
      <c r="C11" s="18">
        <f t="shared" ref="C11:C71" si="1">SUM(D11:AA11)</f>
        <v>1786841.344</v>
      </c>
      <c r="D11" s="40"/>
      <c r="E11" s="40"/>
      <c r="F11" s="40"/>
      <c r="G11" s="40"/>
      <c r="H11" s="40"/>
      <c r="I11" s="18"/>
      <c r="J11" s="19"/>
      <c r="K11" s="18"/>
      <c r="L11" s="18"/>
      <c r="M11" s="18"/>
      <c r="N11" s="18">
        <v>716120.07199999993</v>
      </c>
      <c r="O11" s="18"/>
      <c r="P11" s="40"/>
      <c r="Q11" s="18"/>
      <c r="R11" s="18">
        <v>505656.696</v>
      </c>
      <c r="S11" s="18"/>
      <c r="T11" s="40">
        <v>565064.576</v>
      </c>
      <c r="U11" s="18"/>
      <c r="V11" s="18"/>
      <c r="W11" s="18"/>
      <c r="X11" s="18"/>
      <c r="Y11" s="18"/>
      <c r="Z11" s="18"/>
      <c r="AA11" s="18"/>
    </row>
    <row r="12" spans="1:30" ht="15.75">
      <c r="A12" s="116">
        <v>2</v>
      </c>
      <c r="B12" s="22" t="s">
        <v>76</v>
      </c>
      <c r="C12" s="18">
        <f t="shared" si="1"/>
        <v>22286.010000000002</v>
      </c>
      <c r="D12" s="40"/>
      <c r="E12" s="18"/>
      <c r="F12" s="40"/>
      <c r="G12" s="18"/>
      <c r="H12" s="40"/>
      <c r="I12" s="18">
        <v>22286.010000000002</v>
      </c>
      <c r="J12" s="19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30" ht="15.75">
      <c r="A13" s="116">
        <v>3</v>
      </c>
      <c r="B13" s="22" t="s">
        <v>80</v>
      </c>
      <c r="C13" s="18">
        <f t="shared" si="1"/>
        <v>12166.86</v>
      </c>
      <c r="D13" s="40"/>
      <c r="E13" s="18"/>
      <c r="F13" s="40"/>
      <c r="G13" s="18"/>
      <c r="H13" s="40"/>
      <c r="I13" s="18">
        <v>12166.86</v>
      </c>
      <c r="J13" s="19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30" ht="15.75">
      <c r="A14" s="116">
        <v>4</v>
      </c>
      <c r="B14" s="22" t="s">
        <v>78</v>
      </c>
      <c r="C14" s="18">
        <f t="shared" si="1"/>
        <v>21709.904999999999</v>
      </c>
      <c r="D14" s="40"/>
      <c r="E14" s="18"/>
      <c r="F14" s="40"/>
      <c r="G14" s="18"/>
      <c r="H14" s="40"/>
      <c r="I14" s="18">
        <v>21709.904999999999</v>
      </c>
      <c r="J14" s="1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0" ht="15.75">
      <c r="A15" s="116">
        <v>5</v>
      </c>
      <c r="B15" s="22" t="s">
        <v>82</v>
      </c>
      <c r="C15" s="18">
        <f t="shared" si="1"/>
        <v>14745.900000000001</v>
      </c>
      <c r="D15" s="40"/>
      <c r="E15" s="18"/>
      <c r="F15" s="40"/>
      <c r="G15" s="18"/>
      <c r="H15" s="40"/>
      <c r="I15" s="18">
        <v>14745.900000000001</v>
      </c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30" ht="15.75">
      <c r="A16" s="116">
        <v>6</v>
      </c>
      <c r="B16" s="22" t="s">
        <v>84</v>
      </c>
      <c r="C16" s="18">
        <f t="shared" si="1"/>
        <v>21829.305</v>
      </c>
      <c r="D16" s="40"/>
      <c r="E16" s="18"/>
      <c r="F16" s="40"/>
      <c r="G16" s="18"/>
      <c r="H16" s="40"/>
      <c r="I16" s="18">
        <v>21829.305</v>
      </c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5.75">
      <c r="A17" s="116">
        <v>7</v>
      </c>
      <c r="B17" s="22" t="s">
        <v>86</v>
      </c>
      <c r="C17" s="18">
        <f t="shared" si="1"/>
        <v>19232.355</v>
      </c>
      <c r="D17" s="40"/>
      <c r="E17" s="18"/>
      <c r="F17" s="40"/>
      <c r="G17" s="18"/>
      <c r="H17" s="40"/>
      <c r="I17" s="18">
        <v>19232.355</v>
      </c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.75">
      <c r="A18" s="116">
        <v>8</v>
      </c>
      <c r="B18" s="22" t="s">
        <v>88</v>
      </c>
      <c r="C18" s="18">
        <f t="shared" si="1"/>
        <v>24990.420000000002</v>
      </c>
      <c r="D18" s="40"/>
      <c r="E18" s="18"/>
      <c r="F18" s="40"/>
      <c r="G18" s="18"/>
      <c r="H18" s="40"/>
      <c r="I18" s="18">
        <v>24990.420000000002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5.75">
      <c r="A19" s="116">
        <v>9</v>
      </c>
      <c r="B19" s="22" t="s">
        <v>90</v>
      </c>
      <c r="C19" s="18">
        <f t="shared" si="1"/>
        <v>27041.115000000002</v>
      </c>
      <c r="D19" s="40"/>
      <c r="E19" s="18"/>
      <c r="F19" s="40"/>
      <c r="G19" s="18"/>
      <c r="H19" s="40"/>
      <c r="I19" s="18">
        <v>27041.115000000002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5.75">
      <c r="A20" s="116">
        <v>10</v>
      </c>
      <c r="B20" s="22" t="s">
        <v>92</v>
      </c>
      <c r="C20" s="18">
        <f t="shared" si="1"/>
        <v>20133.825000000001</v>
      </c>
      <c r="D20" s="40"/>
      <c r="E20" s="18"/>
      <c r="F20" s="40"/>
      <c r="G20" s="18"/>
      <c r="H20" s="40"/>
      <c r="I20" s="18">
        <v>20133.825000000001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5.75">
      <c r="A21" s="116">
        <v>11</v>
      </c>
      <c r="B21" s="22" t="s">
        <v>94</v>
      </c>
      <c r="C21" s="18">
        <f t="shared" si="1"/>
        <v>21050.22</v>
      </c>
      <c r="D21" s="40"/>
      <c r="E21" s="18"/>
      <c r="F21" s="40"/>
      <c r="G21" s="18"/>
      <c r="H21" s="40"/>
      <c r="I21" s="18">
        <v>21050.22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5" customFormat="1" ht="15.75">
      <c r="A22" s="129">
        <v>12</v>
      </c>
      <c r="B22" s="130" t="s">
        <v>96</v>
      </c>
      <c r="C22" s="44">
        <f t="shared" si="1"/>
        <v>19754.73</v>
      </c>
      <c r="D22" s="44"/>
      <c r="E22" s="44"/>
      <c r="F22" s="44"/>
      <c r="G22" s="44"/>
      <c r="H22" s="44"/>
      <c r="I22" s="44">
        <v>19754.73</v>
      </c>
      <c r="J22" s="131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ht="15.75">
      <c r="A23" s="116">
        <v>13</v>
      </c>
      <c r="B23" s="22" t="s">
        <v>97</v>
      </c>
      <c r="C23" s="18">
        <f t="shared" si="1"/>
        <v>11023.605000000001</v>
      </c>
      <c r="D23" s="40"/>
      <c r="E23" s="18"/>
      <c r="F23" s="40"/>
      <c r="G23" s="18"/>
      <c r="H23" s="40"/>
      <c r="I23" s="18">
        <v>11023.605000000001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5.75">
      <c r="A24" s="116">
        <v>14</v>
      </c>
      <c r="B24" s="22" t="s">
        <v>99</v>
      </c>
      <c r="C24" s="18">
        <f t="shared" si="1"/>
        <v>18286.11</v>
      </c>
      <c r="D24" s="40"/>
      <c r="E24" s="18"/>
      <c r="F24" s="40"/>
      <c r="G24" s="18"/>
      <c r="H24" s="40"/>
      <c r="I24" s="18">
        <v>18286.11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5.75">
      <c r="A25" s="116">
        <v>15</v>
      </c>
      <c r="B25" s="22" t="s">
        <v>101</v>
      </c>
      <c r="C25" s="18">
        <f t="shared" si="1"/>
        <v>10698.24</v>
      </c>
      <c r="D25" s="40"/>
      <c r="E25" s="18"/>
      <c r="F25" s="40"/>
      <c r="G25" s="18"/>
      <c r="H25" s="40"/>
      <c r="I25" s="18">
        <v>10698.24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5.75">
      <c r="A26" s="116">
        <v>16</v>
      </c>
      <c r="B26" s="22" t="s">
        <v>103</v>
      </c>
      <c r="C26" s="18">
        <f t="shared" si="1"/>
        <v>9990.7950000000001</v>
      </c>
      <c r="D26" s="40"/>
      <c r="E26" s="18"/>
      <c r="F26" s="40"/>
      <c r="G26" s="18"/>
      <c r="H26" s="40"/>
      <c r="I26" s="18">
        <v>9990.7950000000001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5.75">
      <c r="A27" s="116">
        <v>17</v>
      </c>
      <c r="B27" s="22" t="s">
        <v>105</v>
      </c>
      <c r="C27" s="18">
        <f t="shared" si="1"/>
        <v>22808.385000000002</v>
      </c>
      <c r="D27" s="40"/>
      <c r="E27" s="18"/>
      <c r="F27" s="40"/>
      <c r="G27" s="18"/>
      <c r="H27" s="40"/>
      <c r="I27" s="18">
        <v>22808.385000000002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5.75">
      <c r="A28" s="116">
        <v>18</v>
      </c>
      <c r="B28" s="22" t="s">
        <v>107</v>
      </c>
      <c r="C28" s="18">
        <f t="shared" si="1"/>
        <v>9104.25</v>
      </c>
      <c r="D28" s="40"/>
      <c r="E28" s="18"/>
      <c r="F28" s="40"/>
      <c r="G28" s="18"/>
      <c r="H28" s="40"/>
      <c r="I28" s="18">
        <v>9104.25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5.75">
      <c r="A29" s="116">
        <v>19</v>
      </c>
      <c r="B29" s="22" t="s">
        <v>109</v>
      </c>
      <c r="C29" s="18">
        <f t="shared" si="1"/>
        <v>11587.77</v>
      </c>
      <c r="D29" s="40"/>
      <c r="E29" s="18"/>
      <c r="F29" s="40"/>
      <c r="G29" s="18"/>
      <c r="H29" s="40"/>
      <c r="I29" s="18">
        <v>11587.77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5.75">
      <c r="A30" s="116">
        <v>20</v>
      </c>
      <c r="B30" s="22" t="s">
        <v>111</v>
      </c>
      <c r="C30" s="18">
        <f t="shared" si="1"/>
        <v>8380522.8479999993</v>
      </c>
      <c r="D30" s="40"/>
      <c r="E30" s="40"/>
      <c r="F30" s="40"/>
      <c r="G30" s="40"/>
      <c r="H30" s="40"/>
      <c r="I30" s="18"/>
      <c r="J30" s="19"/>
      <c r="K30" s="18"/>
      <c r="L30" s="18"/>
      <c r="M30" s="18"/>
      <c r="N30" s="18">
        <v>3358698.0989999999</v>
      </c>
      <c r="O30" s="18"/>
      <c r="P30" s="40"/>
      <c r="Q30" s="18"/>
      <c r="R30" s="18">
        <v>2371596.9569999999</v>
      </c>
      <c r="S30" s="18"/>
      <c r="T30" s="40">
        <v>2650227.7919999999</v>
      </c>
      <c r="U30" s="18"/>
      <c r="V30" s="18"/>
      <c r="W30" s="18"/>
      <c r="X30" s="18"/>
      <c r="Y30" s="18"/>
      <c r="Z30" s="18"/>
      <c r="AA30" s="18"/>
    </row>
    <row r="31" spans="1:27" ht="15.75">
      <c r="A31" s="116">
        <v>21</v>
      </c>
      <c r="B31" s="22" t="s">
        <v>113</v>
      </c>
      <c r="C31" s="18">
        <f t="shared" si="1"/>
        <v>6504.3150000000005</v>
      </c>
      <c r="D31" s="40"/>
      <c r="E31" s="18"/>
      <c r="F31" s="40"/>
      <c r="G31" s="18"/>
      <c r="H31" s="40"/>
      <c r="I31" s="18">
        <v>6504.3150000000005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5.75">
      <c r="A32" s="116">
        <v>22</v>
      </c>
      <c r="B32" s="22" t="s">
        <v>114</v>
      </c>
      <c r="C32" s="18">
        <f t="shared" si="1"/>
        <v>6643858.0160000008</v>
      </c>
      <c r="D32" s="40"/>
      <c r="E32" s="40"/>
      <c r="F32" s="40"/>
      <c r="G32" s="40"/>
      <c r="H32" s="40"/>
      <c r="I32" s="18"/>
      <c r="J32" s="19"/>
      <c r="K32" s="18"/>
      <c r="L32" s="18"/>
      <c r="M32" s="18"/>
      <c r="N32" s="18">
        <v>2662687.483</v>
      </c>
      <c r="O32" s="18"/>
      <c r="P32" s="40"/>
      <c r="Q32" s="18"/>
      <c r="R32" s="18">
        <v>1880139.6690000002</v>
      </c>
      <c r="S32" s="18"/>
      <c r="T32" s="40">
        <v>2101030.8640000001</v>
      </c>
      <c r="U32" s="18"/>
      <c r="V32" s="18"/>
      <c r="W32" s="18"/>
      <c r="X32" s="18"/>
      <c r="Y32" s="18"/>
      <c r="Z32" s="18"/>
      <c r="AA32" s="18"/>
    </row>
    <row r="33" spans="1:27" ht="15.75">
      <c r="A33" s="116">
        <v>23</v>
      </c>
      <c r="B33" s="22" t="s">
        <v>116</v>
      </c>
      <c r="C33" s="18">
        <f t="shared" si="1"/>
        <v>12939.975</v>
      </c>
      <c r="D33" s="40"/>
      <c r="E33" s="18"/>
      <c r="F33" s="40"/>
      <c r="G33" s="18"/>
      <c r="H33" s="40"/>
      <c r="I33" s="18">
        <v>12939.975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5.75">
      <c r="A34" s="116">
        <v>24</v>
      </c>
      <c r="B34" s="22" t="s">
        <v>119</v>
      </c>
      <c r="C34" s="18">
        <f t="shared" si="1"/>
        <v>17584.635000000002</v>
      </c>
      <c r="D34" s="40"/>
      <c r="E34" s="18"/>
      <c r="F34" s="40"/>
      <c r="G34" s="18"/>
      <c r="H34" s="40"/>
      <c r="I34" s="18">
        <v>17584.635000000002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.75">
      <c r="A35" s="116">
        <v>25</v>
      </c>
      <c r="B35" s="22" t="s">
        <v>121</v>
      </c>
      <c r="C35" s="18">
        <f t="shared" si="1"/>
        <v>3195219.5759999994</v>
      </c>
      <c r="D35" s="40">
        <v>376941.61200000002</v>
      </c>
      <c r="E35" s="40">
        <v>874133.15399999998</v>
      </c>
      <c r="F35" s="40">
        <v>311974.11599999998</v>
      </c>
      <c r="G35" s="40">
        <v>792598.44599999988</v>
      </c>
      <c r="H35" s="40">
        <v>396299.22299999994</v>
      </c>
      <c r="I35" s="18"/>
      <c r="J35" s="19"/>
      <c r="K35" s="18"/>
      <c r="L35" s="18"/>
      <c r="M35" s="18"/>
      <c r="N35" s="18"/>
      <c r="O35" s="18"/>
      <c r="P35" s="40">
        <v>443273.02499999997</v>
      </c>
      <c r="Q35" s="18"/>
      <c r="R35" s="18"/>
      <c r="S35" s="18"/>
      <c r="T35" s="40"/>
      <c r="U35" s="18"/>
      <c r="V35" s="18"/>
      <c r="W35" s="18"/>
      <c r="X35" s="18"/>
      <c r="Y35" s="18"/>
      <c r="Z35" s="18"/>
      <c r="AA35" s="18"/>
    </row>
    <row r="36" spans="1:27" ht="15.75">
      <c r="A36" s="116">
        <v>26</v>
      </c>
      <c r="B36" s="22" t="s">
        <v>123</v>
      </c>
      <c r="C36" s="18">
        <f t="shared" si="1"/>
        <v>27172.455000000002</v>
      </c>
      <c r="D36" s="40"/>
      <c r="E36" s="18"/>
      <c r="F36" s="40"/>
      <c r="G36" s="18"/>
      <c r="H36" s="40"/>
      <c r="I36" s="18">
        <v>27172.455000000002</v>
      </c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5.75">
      <c r="A37" s="116">
        <v>27</v>
      </c>
      <c r="B37" s="22" t="s">
        <v>125</v>
      </c>
      <c r="C37" s="18">
        <f t="shared" si="1"/>
        <v>5525688.3799999999</v>
      </c>
      <c r="D37" s="40"/>
      <c r="E37" s="40"/>
      <c r="F37" s="40"/>
      <c r="G37" s="40"/>
      <c r="H37" s="40"/>
      <c r="I37" s="18"/>
      <c r="J37" s="19"/>
      <c r="K37" s="18"/>
      <c r="L37" s="18"/>
      <c r="M37" s="18"/>
      <c r="N37" s="18">
        <v>2214553.84</v>
      </c>
      <c r="O37" s="18"/>
      <c r="P37" s="40"/>
      <c r="Q37" s="18"/>
      <c r="R37" s="18">
        <v>1563709.8</v>
      </c>
      <c r="S37" s="18"/>
      <c r="T37" s="40">
        <v>1747424.74</v>
      </c>
      <c r="U37" s="18"/>
      <c r="V37" s="18"/>
      <c r="W37" s="18"/>
      <c r="X37" s="18"/>
      <c r="Y37" s="18"/>
      <c r="Z37" s="18"/>
      <c r="AA37" s="18"/>
    </row>
    <row r="38" spans="1:27" ht="15.75">
      <c r="A38" s="116">
        <v>28</v>
      </c>
      <c r="B38" s="22" t="s">
        <v>126</v>
      </c>
      <c r="C38" s="18">
        <f t="shared" si="1"/>
        <v>8556140.6400000006</v>
      </c>
      <c r="D38" s="40"/>
      <c r="E38" s="40"/>
      <c r="F38" s="40"/>
      <c r="G38" s="40"/>
      <c r="H38" s="40"/>
      <c r="I38" s="18"/>
      <c r="J38" s="19"/>
      <c r="K38" s="18"/>
      <c r="L38" s="18"/>
      <c r="M38" s="18"/>
      <c r="N38" s="18">
        <v>3429081.1949999998</v>
      </c>
      <c r="O38" s="18"/>
      <c r="P38" s="40"/>
      <c r="Q38" s="18"/>
      <c r="R38" s="18">
        <v>2421294.8850000002</v>
      </c>
      <c r="S38" s="18"/>
      <c r="T38" s="40">
        <v>2705764.56</v>
      </c>
      <c r="U38" s="18"/>
      <c r="V38" s="18"/>
      <c r="W38" s="18"/>
      <c r="X38" s="18"/>
      <c r="Y38" s="18"/>
      <c r="Z38" s="18"/>
      <c r="AA38" s="18"/>
    </row>
    <row r="39" spans="1:27" ht="15.75">
      <c r="A39" s="116">
        <v>29</v>
      </c>
      <c r="B39" s="22" t="s">
        <v>128</v>
      </c>
      <c r="C39" s="18">
        <f t="shared" si="1"/>
        <v>10918966.469999999</v>
      </c>
      <c r="D39" s="40"/>
      <c r="E39" s="40"/>
      <c r="F39" s="40"/>
      <c r="G39" s="40"/>
      <c r="H39" s="40"/>
      <c r="I39" s="18"/>
      <c r="J39" s="19"/>
      <c r="K39" s="18"/>
      <c r="L39" s="18"/>
      <c r="M39" s="18"/>
      <c r="N39" s="18">
        <v>4376041.0599999996</v>
      </c>
      <c r="O39" s="18"/>
      <c r="P39" s="40"/>
      <c r="Q39" s="18"/>
      <c r="R39" s="18">
        <v>3089948.9</v>
      </c>
      <c r="S39" s="18"/>
      <c r="T39" s="40">
        <v>3452976.51</v>
      </c>
      <c r="U39" s="18"/>
      <c r="V39" s="18"/>
      <c r="W39" s="18"/>
      <c r="X39" s="18"/>
      <c r="Y39" s="18"/>
      <c r="Z39" s="18"/>
      <c r="AA39" s="18"/>
    </row>
    <row r="40" spans="1:27" ht="15.75">
      <c r="A40" s="116">
        <v>30</v>
      </c>
      <c r="B40" s="22" t="s">
        <v>130</v>
      </c>
      <c r="C40" s="18">
        <f t="shared" si="1"/>
        <v>10933252.896</v>
      </c>
      <c r="D40" s="40"/>
      <c r="E40" s="40"/>
      <c r="F40" s="40"/>
      <c r="G40" s="40"/>
      <c r="H40" s="40"/>
      <c r="I40" s="18"/>
      <c r="J40" s="19"/>
      <c r="K40" s="18"/>
      <c r="L40" s="18"/>
      <c r="M40" s="18"/>
      <c r="N40" s="18">
        <v>4381766.6729999995</v>
      </c>
      <c r="O40" s="18"/>
      <c r="P40" s="40"/>
      <c r="Q40" s="18"/>
      <c r="R40" s="18">
        <v>3093991.8390000002</v>
      </c>
      <c r="S40" s="18"/>
      <c r="T40" s="40">
        <v>3457494.3840000001</v>
      </c>
      <c r="U40" s="18"/>
      <c r="V40" s="18"/>
      <c r="W40" s="18"/>
      <c r="X40" s="18"/>
      <c r="Y40" s="18"/>
      <c r="Z40" s="18"/>
      <c r="AA40" s="18"/>
    </row>
    <row r="41" spans="1:27" ht="15.75">
      <c r="A41" s="116">
        <v>31</v>
      </c>
      <c r="B41" s="22" t="s">
        <v>132</v>
      </c>
      <c r="C41" s="18">
        <f t="shared" si="1"/>
        <v>12134701.6</v>
      </c>
      <c r="D41" s="40"/>
      <c r="E41" s="40"/>
      <c r="F41" s="40"/>
      <c r="G41" s="40"/>
      <c r="H41" s="40"/>
      <c r="I41" s="18"/>
      <c r="J41" s="19"/>
      <c r="K41" s="18"/>
      <c r="L41" s="18"/>
      <c r="M41" s="18"/>
      <c r="N41" s="18">
        <v>4863276.42</v>
      </c>
      <c r="O41" s="18"/>
      <c r="P41" s="40"/>
      <c r="Q41" s="18"/>
      <c r="R41" s="44">
        <v>3433988.78</v>
      </c>
      <c r="S41" s="18"/>
      <c r="T41" s="40">
        <v>3837436.4</v>
      </c>
      <c r="U41" s="18"/>
      <c r="V41" s="18"/>
      <c r="W41" s="18"/>
      <c r="X41" s="18"/>
      <c r="Y41" s="18"/>
      <c r="Z41" s="18"/>
      <c r="AA41" s="18"/>
    </row>
    <row r="42" spans="1:27" s="5" customFormat="1" ht="15.75">
      <c r="A42" s="129">
        <v>32</v>
      </c>
      <c r="B42" s="130" t="s">
        <v>133</v>
      </c>
      <c r="C42" s="44">
        <f t="shared" si="1"/>
        <v>11154865.824000001</v>
      </c>
      <c r="D42" s="44"/>
      <c r="E42" s="44"/>
      <c r="F42" s="44"/>
      <c r="G42" s="44"/>
      <c r="H42" s="44"/>
      <c r="I42" s="44"/>
      <c r="J42" s="131"/>
      <c r="K42" s="44"/>
      <c r="L42" s="44"/>
      <c r="M42" s="44"/>
      <c r="N42" s="44">
        <v>4470583.4369999999</v>
      </c>
      <c r="O42" s="44"/>
      <c r="P42" s="44"/>
      <c r="Q42" s="44"/>
      <c r="R42" s="44">
        <v>3156705.8910000003</v>
      </c>
      <c r="S42" s="44"/>
      <c r="T42" s="44">
        <v>3527576.4960000003</v>
      </c>
      <c r="U42" s="44"/>
      <c r="V42" s="44"/>
      <c r="W42" s="44"/>
      <c r="X42" s="44"/>
      <c r="Y42" s="44"/>
      <c r="Z42" s="44"/>
      <c r="AA42" s="44"/>
    </row>
    <row r="43" spans="1:27" s="5" customFormat="1" ht="15.75">
      <c r="A43" s="129">
        <v>33</v>
      </c>
      <c r="B43" s="130" t="s">
        <v>135</v>
      </c>
      <c r="C43" s="44">
        <f t="shared" si="1"/>
        <v>4588866.1399999997</v>
      </c>
      <c r="D43" s="44"/>
      <c r="E43" s="44"/>
      <c r="F43" s="44"/>
      <c r="G43" s="44"/>
      <c r="H43" s="44"/>
      <c r="I43" s="44"/>
      <c r="J43" s="131"/>
      <c r="K43" s="44"/>
      <c r="L43" s="44"/>
      <c r="M43" s="44"/>
      <c r="N43" s="44">
        <v>4588866.1399999997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s="5" customFormat="1" ht="15.75">
      <c r="A44" s="129">
        <v>34</v>
      </c>
      <c r="B44" s="130" t="s">
        <v>136</v>
      </c>
      <c r="C44" s="44">
        <f t="shared" si="1"/>
        <v>6944414.9520000005</v>
      </c>
      <c r="D44" s="44">
        <v>951195.424</v>
      </c>
      <c r="E44" s="44">
        <v>2205836.2080000001</v>
      </c>
      <c r="F44" s="44">
        <v>787252.83200000005</v>
      </c>
      <c r="G44" s="44">
        <v>2000086.9920000001</v>
      </c>
      <c r="H44" s="44">
        <v>1000043.496</v>
      </c>
      <c r="I44" s="44"/>
      <c r="J44" s="131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s="5" customFormat="1" ht="15.75">
      <c r="A45" s="129">
        <v>35</v>
      </c>
      <c r="B45" s="130" t="s">
        <v>137</v>
      </c>
      <c r="C45" s="44">
        <f t="shared" si="1"/>
        <v>5582833.8499999996</v>
      </c>
      <c r="D45" s="44"/>
      <c r="E45" s="44"/>
      <c r="F45" s="44"/>
      <c r="G45" s="44"/>
      <c r="H45" s="44"/>
      <c r="I45" s="44"/>
      <c r="J45" s="131"/>
      <c r="K45" s="44"/>
      <c r="L45" s="44"/>
      <c r="M45" s="44"/>
      <c r="N45" s="44">
        <v>2237456.2799999998</v>
      </c>
      <c r="O45" s="44"/>
      <c r="P45" s="44"/>
      <c r="Q45" s="44"/>
      <c r="R45" s="44">
        <v>1579881.35</v>
      </c>
      <c r="S45" s="44"/>
      <c r="T45" s="44">
        <v>1765496.22</v>
      </c>
      <c r="U45" s="44"/>
      <c r="V45" s="44"/>
      <c r="W45" s="44"/>
      <c r="X45" s="44"/>
      <c r="Y45" s="44"/>
      <c r="Z45" s="44"/>
      <c r="AA45" s="44"/>
    </row>
    <row r="46" spans="1:27" s="5" customFormat="1" ht="15.75">
      <c r="A46" s="129">
        <v>36</v>
      </c>
      <c r="B46" s="130" t="s">
        <v>139</v>
      </c>
      <c r="C46" s="44">
        <f t="shared" si="1"/>
        <v>9807864.4919999987</v>
      </c>
      <c r="D46" s="44">
        <v>1343409.9040000001</v>
      </c>
      <c r="E46" s="44">
        <v>3115387.3679999998</v>
      </c>
      <c r="F46" s="44">
        <v>1111867.4720000001</v>
      </c>
      <c r="G46" s="44">
        <v>2824799.8319999999</v>
      </c>
      <c r="H46" s="44">
        <v>1412399.916</v>
      </c>
      <c r="I46" s="44"/>
      <c r="J46" s="131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5" customFormat="1" ht="15.75">
      <c r="A47" s="129">
        <v>37</v>
      </c>
      <c r="B47" s="130" t="s">
        <v>140</v>
      </c>
      <c r="C47" s="44">
        <f t="shared" si="1"/>
        <v>4683827.46</v>
      </c>
      <c r="D47" s="44"/>
      <c r="E47" s="44"/>
      <c r="F47" s="44"/>
      <c r="G47" s="44"/>
      <c r="H47" s="44"/>
      <c r="I47" s="44"/>
      <c r="J47" s="131"/>
      <c r="K47" s="44"/>
      <c r="L47" s="44"/>
      <c r="M47" s="44"/>
      <c r="N47" s="44">
        <v>4683827.46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5" customFormat="1" ht="15.75">
      <c r="A48" s="129">
        <v>38</v>
      </c>
      <c r="B48" s="130" t="s">
        <v>141</v>
      </c>
      <c r="C48" s="44">
        <f t="shared" si="1"/>
        <v>9842832.8850000016</v>
      </c>
      <c r="D48" s="44">
        <v>1348199.62</v>
      </c>
      <c r="E48" s="44">
        <v>3126494.79</v>
      </c>
      <c r="F48" s="44">
        <v>1115831.6599999999</v>
      </c>
      <c r="G48" s="44">
        <v>2834871.21</v>
      </c>
      <c r="H48" s="44">
        <v>1417435.605</v>
      </c>
      <c r="I48" s="44"/>
      <c r="J48" s="131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s="5" customFormat="1" ht="15.75">
      <c r="A49" s="129">
        <v>39</v>
      </c>
      <c r="B49" s="130" t="s">
        <v>143</v>
      </c>
      <c r="C49" s="44">
        <f>SUM(D49:AA49)</f>
        <v>13122006.971000001</v>
      </c>
      <c r="D49" s="44">
        <v>1099315.132</v>
      </c>
      <c r="E49" s="44">
        <v>2549327.9939999999</v>
      </c>
      <c r="F49" s="44">
        <v>909843.47600000002</v>
      </c>
      <c r="G49" s="44">
        <v>2311539.6060000001</v>
      </c>
      <c r="H49" s="44">
        <v>1155769.8030000001</v>
      </c>
      <c r="I49" s="44"/>
      <c r="J49" s="131"/>
      <c r="K49" s="44"/>
      <c r="L49" s="44"/>
      <c r="M49" s="44"/>
      <c r="N49" s="44">
        <v>5096210.96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s="5" customFormat="1" ht="15.75">
      <c r="A50" s="129">
        <v>40</v>
      </c>
      <c r="B50" s="130" t="s">
        <v>144</v>
      </c>
      <c r="C50" s="44">
        <f t="shared" si="1"/>
        <v>10436195.930999998</v>
      </c>
      <c r="D50" s="44">
        <v>1429474.172</v>
      </c>
      <c r="E50" s="44">
        <v>3314971.6740000001</v>
      </c>
      <c r="F50" s="44">
        <v>1183098.196</v>
      </c>
      <c r="G50" s="44">
        <v>3005767.926</v>
      </c>
      <c r="H50" s="44">
        <v>1502883.963</v>
      </c>
      <c r="I50" s="44"/>
      <c r="J50" s="131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s="5" customFormat="1" ht="15.75">
      <c r="A51" s="129">
        <v>41</v>
      </c>
      <c r="B51" s="130" t="s">
        <v>146</v>
      </c>
      <c r="C51" s="44">
        <f t="shared" si="1"/>
        <v>9725171.9400000013</v>
      </c>
      <c r="D51" s="44">
        <v>1332083.28</v>
      </c>
      <c r="E51" s="44">
        <v>3089120.76</v>
      </c>
      <c r="F51" s="44">
        <v>1102493.04</v>
      </c>
      <c r="G51" s="44">
        <v>2800983.24</v>
      </c>
      <c r="H51" s="44">
        <v>1400491.62</v>
      </c>
      <c r="I51" s="44"/>
      <c r="J51" s="131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s="5" customFormat="1" ht="15.75">
      <c r="A52" s="129">
        <v>42</v>
      </c>
      <c r="B52" s="130" t="s">
        <v>147</v>
      </c>
      <c r="C52" s="44">
        <f t="shared" si="1"/>
        <v>16971856.736000001</v>
      </c>
      <c r="D52" s="44"/>
      <c r="E52" s="44"/>
      <c r="F52" s="44"/>
      <c r="G52" s="44"/>
      <c r="H52" s="44"/>
      <c r="I52" s="44"/>
      <c r="J52" s="131"/>
      <c r="K52" s="44"/>
      <c r="L52" s="44"/>
      <c r="M52" s="44"/>
      <c r="N52" s="44">
        <v>6801883.8430000003</v>
      </c>
      <c r="O52" s="44"/>
      <c r="P52" s="44"/>
      <c r="Q52" s="44"/>
      <c r="R52" s="44">
        <v>4802851.1490000002</v>
      </c>
      <c r="S52" s="44"/>
      <c r="T52" s="44">
        <v>5367121.7439999999</v>
      </c>
      <c r="U52" s="44"/>
      <c r="V52" s="44"/>
      <c r="W52" s="44"/>
      <c r="X52" s="44"/>
      <c r="Y52" s="44"/>
      <c r="Z52" s="44"/>
      <c r="AA52" s="44"/>
    </row>
    <row r="53" spans="1:27" s="5" customFormat="1" ht="15.75">
      <c r="A53" s="129">
        <v>43</v>
      </c>
      <c r="B53" s="130" t="s">
        <v>148</v>
      </c>
      <c r="C53" s="44">
        <f t="shared" si="1"/>
        <v>11848347.202</v>
      </c>
      <c r="D53" s="44">
        <v>1622900.38</v>
      </c>
      <c r="E53" s="44">
        <v>3763529.892</v>
      </c>
      <c r="F53" s="44">
        <v>1343186.568</v>
      </c>
      <c r="G53" s="44">
        <v>3412486.9079999998</v>
      </c>
      <c r="H53" s="44">
        <v>1706243.4539999999</v>
      </c>
      <c r="I53" s="44"/>
      <c r="J53" s="131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s="5" customFormat="1" ht="15.75">
      <c r="A54" s="129">
        <v>44</v>
      </c>
      <c r="B54" s="130" t="s">
        <v>149</v>
      </c>
      <c r="C54" s="44">
        <f>SUM(D54:AA54)</f>
        <v>11797058.09</v>
      </c>
      <c r="D54" s="44">
        <v>942730.58</v>
      </c>
      <c r="E54" s="44">
        <v>2996746.61</v>
      </c>
      <c r="F54" s="44">
        <v>780246.94</v>
      </c>
      <c r="G54" s="44">
        <v>1982287.89</v>
      </c>
      <c r="H54" s="44">
        <v>991143.95</v>
      </c>
      <c r="I54" s="44"/>
      <c r="J54" s="131">
        <v>1</v>
      </c>
      <c r="K54" s="44">
        <v>3301059.19</v>
      </c>
      <c r="L54" s="44">
        <v>27164.06</v>
      </c>
      <c r="M54" s="44"/>
      <c r="N54" s="44"/>
      <c r="O54" s="44"/>
      <c r="P54" s="44">
        <v>775677.87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s="5" customFormat="1" ht="15.75">
      <c r="A55" s="129">
        <v>45</v>
      </c>
      <c r="B55" s="130" t="s">
        <v>150</v>
      </c>
      <c r="C55" s="44">
        <f t="shared" si="1"/>
        <v>8675240.4420000017</v>
      </c>
      <c r="D55" s="44">
        <v>1188271.304</v>
      </c>
      <c r="E55" s="44">
        <v>2755618.6680000001</v>
      </c>
      <c r="F55" s="44">
        <v>983467.67200000002</v>
      </c>
      <c r="G55" s="44">
        <v>2498588.5320000001</v>
      </c>
      <c r="H55" s="44">
        <v>1249294.2660000001</v>
      </c>
      <c r="I55" s="44"/>
      <c r="J55" s="131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s="5" customFormat="1" ht="15.75">
      <c r="A56" s="129">
        <v>46</v>
      </c>
      <c r="B56" s="130" t="s">
        <v>151</v>
      </c>
      <c r="C56" s="44">
        <f t="shared" si="1"/>
        <v>3671791.1570000001</v>
      </c>
      <c r="D56" s="44"/>
      <c r="E56" s="44"/>
      <c r="F56" s="44"/>
      <c r="G56" s="44"/>
      <c r="H56" s="44"/>
      <c r="I56" s="44"/>
      <c r="J56" s="131"/>
      <c r="K56" s="44"/>
      <c r="L56" s="44"/>
      <c r="M56" s="44"/>
      <c r="N56" s="44">
        <v>3671791.1570000001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s="5" customFormat="1" ht="15.75">
      <c r="A57" s="129">
        <v>47</v>
      </c>
      <c r="B57" s="130" t="s">
        <v>153</v>
      </c>
      <c r="C57" s="44">
        <f t="shared" si="1"/>
        <v>9642601.5040000007</v>
      </c>
      <c r="D57" s="44"/>
      <c r="E57" s="44"/>
      <c r="F57" s="44"/>
      <c r="G57" s="44"/>
      <c r="H57" s="44"/>
      <c r="I57" s="44"/>
      <c r="J57" s="131"/>
      <c r="K57" s="44"/>
      <c r="L57" s="44"/>
      <c r="M57" s="44"/>
      <c r="N57" s="44">
        <v>3864506.7770000002</v>
      </c>
      <c r="O57" s="44"/>
      <c r="P57" s="44"/>
      <c r="Q57" s="44"/>
      <c r="R57" s="44">
        <v>2728751.5110000004</v>
      </c>
      <c r="S57" s="44"/>
      <c r="T57" s="44">
        <v>3049343.2160000005</v>
      </c>
      <c r="U57" s="44"/>
      <c r="V57" s="44"/>
      <c r="W57" s="44"/>
      <c r="X57" s="44"/>
      <c r="Y57" s="44"/>
      <c r="Z57" s="44"/>
      <c r="AA57" s="44"/>
    </row>
    <row r="58" spans="1:27" s="5" customFormat="1" ht="15.75">
      <c r="A58" s="129">
        <v>48</v>
      </c>
      <c r="B58" s="130" t="s">
        <v>155</v>
      </c>
      <c r="C58" s="44">
        <f t="shared" si="1"/>
        <v>2987790.355</v>
      </c>
      <c r="D58" s="44"/>
      <c r="E58" s="44"/>
      <c r="F58" s="44"/>
      <c r="G58" s="44"/>
      <c r="H58" s="44"/>
      <c r="I58" s="44"/>
      <c r="J58" s="131"/>
      <c r="K58" s="44"/>
      <c r="L58" s="44"/>
      <c r="M58" s="44"/>
      <c r="N58" s="44">
        <v>2987790.355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s="5" customFormat="1" ht="15.75">
      <c r="A59" s="129">
        <v>49</v>
      </c>
      <c r="B59" s="130" t="s">
        <v>157</v>
      </c>
      <c r="C59" s="44">
        <f t="shared" si="1"/>
        <v>3524214.18</v>
      </c>
      <c r="D59" s="44"/>
      <c r="E59" s="44"/>
      <c r="F59" s="44"/>
      <c r="G59" s="44"/>
      <c r="H59" s="44"/>
      <c r="I59" s="44"/>
      <c r="J59" s="131"/>
      <c r="K59" s="44"/>
      <c r="L59" s="44"/>
      <c r="M59" s="44"/>
      <c r="N59" s="44"/>
      <c r="O59" s="44"/>
      <c r="P59" s="44"/>
      <c r="Q59" s="44"/>
      <c r="R59" s="44">
        <v>3524214.18</v>
      </c>
      <c r="S59" s="44"/>
      <c r="T59" s="44"/>
      <c r="U59" s="44"/>
      <c r="V59" s="44"/>
      <c r="W59" s="44"/>
      <c r="X59" s="44"/>
      <c r="Y59" s="44"/>
      <c r="Z59" s="44"/>
      <c r="AA59" s="44"/>
    </row>
    <row r="60" spans="1:27" s="5" customFormat="1" ht="15.75">
      <c r="A60" s="129">
        <v>50</v>
      </c>
      <c r="B60" s="130" t="s">
        <v>158</v>
      </c>
      <c r="C60" s="44">
        <f t="shared" si="1"/>
        <v>15134716.358999999</v>
      </c>
      <c r="D60" s="44">
        <v>2073043.308</v>
      </c>
      <c r="E60" s="44">
        <v>4807417.9860000005</v>
      </c>
      <c r="F60" s="44">
        <v>1715745.4439999999</v>
      </c>
      <c r="G60" s="44">
        <v>4359006.4139999999</v>
      </c>
      <c r="H60" s="44">
        <v>2179503.2069999999</v>
      </c>
      <c r="I60" s="44"/>
      <c r="J60" s="131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s="5" customFormat="1" ht="15.75">
      <c r="A61" s="129">
        <v>51</v>
      </c>
      <c r="B61" s="130" t="s">
        <v>160</v>
      </c>
      <c r="C61" s="44">
        <f>K61+L61</f>
        <v>3370656.9</v>
      </c>
      <c r="D61" s="44"/>
      <c r="E61" s="44"/>
      <c r="F61" s="44"/>
      <c r="G61" s="44"/>
      <c r="H61" s="44"/>
      <c r="I61" s="44"/>
      <c r="J61" s="131">
        <v>1</v>
      </c>
      <c r="K61" s="44">
        <v>3343146.5079999999</v>
      </c>
      <c r="L61" s="44">
        <v>27510.392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5" customFormat="1" ht="15.75">
      <c r="A62" s="129">
        <v>52</v>
      </c>
      <c r="B62" s="130" t="s">
        <v>161</v>
      </c>
      <c r="C62" s="44">
        <f>SUM(D62:AA62)-4</f>
        <v>9659026.0499999989</v>
      </c>
      <c r="D62" s="44"/>
      <c r="E62" s="44"/>
      <c r="F62" s="44"/>
      <c r="G62" s="44"/>
      <c r="H62" s="44"/>
      <c r="I62" s="44"/>
      <c r="J62" s="131">
        <v>4</v>
      </c>
      <c r="K62" s="44">
        <f>9082.3*1054.82</f>
        <v>9580191.6859999988</v>
      </c>
      <c r="L62" s="44">
        <f>8.68*9082.3</f>
        <v>78834.363999999987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s="5" customFormat="1" ht="15.75">
      <c r="A63" s="129">
        <v>53</v>
      </c>
      <c r="B63" s="130" t="s">
        <v>162</v>
      </c>
      <c r="C63" s="44">
        <f>SUM(D63:AA63)</f>
        <v>32886402.640000001</v>
      </c>
      <c r="D63" s="44">
        <v>1608177.1</v>
      </c>
      <c r="E63" s="44">
        <v>8987678.1099999994</v>
      </c>
      <c r="F63" s="44">
        <v>1447894.92</v>
      </c>
      <c r="G63" s="44">
        <v>9119813.25</v>
      </c>
      <c r="H63" s="44">
        <v>4642402.4869999997</v>
      </c>
      <c r="I63" s="168"/>
      <c r="J63" s="131"/>
      <c r="K63" s="44"/>
      <c r="L63" s="44"/>
      <c r="M63" s="44"/>
      <c r="N63" s="44">
        <v>7080436.773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 s="5" customFormat="1" ht="15.75">
      <c r="A64" s="129">
        <v>54</v>
      </c>
      <c r="B64" s="167" t="s">
        <v>163</v>
      </c>
      <c r="C64" s="44">
        <f t="shared" si="1"/>
        <v>19927.86</v>
      </c>
      <c r="D64" s="44"/>
      <c r="E64" s="44"/>
      <c r="F64" s="44"/>
      <c r="G64" s="44"/>
      <c r="H64" s="44"/>
      <c r="I64" s="44">
        <v>19927.86</v>
      </c>
      <c r="J64" s="131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s="5" customFormat="1" ht="15.75">
      <c r="A65" s="129">
        <v>55</v>
      </c>
      <c r="B65" s="167" t="s">
        <v>165</v>
      </c>
      <c r="C65" s="44">
        <f t="shared" si="1"/>
        <v>16280.19</v>
      </c>
      <c r="D65" s="44"/>
      <c r="E65" s="44"/>
      <c r="F65" s="44"/>
      <c r="G65" s="44"/>
      <c r="H65" s="44"/>
      <c r="I65" s="44">
        <v>16280.19</v>
      </c>
      <c r="J65" s="131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s="5" customFormat="1" ht="15.75">
      <c r="A66" s="129">
        <v>56</v>
      </c>
      <c r="B66" s="167" t="s">
        <v>167</v>
      </c>
      <c r="C66" s="44">
        <f t="shared" si="1"/>
        <v>13686.225</v>
      </c>
      <c r="D66" s="44"/>
      <c r="E66" s="44"/>
      <c r="F66" s="44"/>
      <c r="G66" s="44"/>
      <c r="H66" s="44"/>
      <c r="I66" s="44">
        <v>13686.225</v>
      </c>
      <c r="J66" s="131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s="5" customFormat="1" ht="15.75">
      <c r="A67" s="129">
        <v>57</v>
      </c>
      <c r="B67" s="167" t="s">
        <v>168</v>
      </c>
      <c r="C67" s="44">
        <f t="shared" si="1"/>
        <v>15581.7</v>
      </c>
      <c r="D67" s="44"/>
      <c r="E67" s="44"/>
      <c r="F67" s="44"/>
      <c r="G67" s="44"/>
      <c r="H67" s="44"/>
      <c r="I67" s="44">
        <v>15581.7</v>
      </c>
      <c r="J67" s="131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s="5" customFormat="1" ht="15.75">
      <c r="A68" s="129">
        <v>58</v>
      </c>
      <c r="B68" s="167" t="s">
        <v>171</v>
      </c>
      <c r="C68" s="44">
        <f t="shared" si="1"/>
        <v>15605.58</v>
      </c>
      <c r="D68" s="44"/>
      <c r="E68" s="44"/>
      <c r="F68" s="44"/>
      <c r="G68" s="44"/>
      <c r="H68" s="44"/>
      <c r="I68" s="44">
        <v>15605.58</v>
      </c>
      <c r="J68" s="131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s="5" customFormat="1" ht="15.75">
      <c r="A69" s="129">
        <v>59</v>
      </c>
      <c r="B69" s="167" t="s">
        <v>174</v>
      </c>
      <c r="C69" s="44">
        <f t="shared" si="1"/>
        <v>15653.34</v>
      </c>
      <c r="D69" s="44"/>
      <c r="E69" s="44"/>
      <c r="F69" s="44"/>
      <c r="G69" s="44"/>
      <c r="H69" s="44"/>
      <c r="I69" s="44">
        <v>15653.34</v>
      </c>
      <c r="J69" s="131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5" customFormat="1" ht="15.75">
      <c r="A70" s="129">
        <v>60</v>
      </c>
      <c r="B70" s="167" t="s">
        <v>176</v>
      </c>
      <c r="C70" s="44">
        <f t="shared" si="1"/>
        <v>15572.745000000003</v>
      </c>
      <c r="D70" s="44"/>
      <c r="E70" s="44"/>
      <c r="F70" s="44"/>
      <c r="G70" s="44"/>
      <c r="H70" s="44"/>
      <c r="I70" s="44">
        <v>15572.745000000003</v>
      </c>
      <c r="J70" s="131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s="5" customFormat="1" ht="15.75">
      <c r="A71" s="129">
        <v>61</v>
      </c>
      <c r="B71" s="167" t="s">
        <v>179</v>
      </c>
      <c r="C71" s="44">
        <f t="shared" si="1"/>
        <v>29321.654999999999</v>
      </c>
      <c r="D71" s="44"/>
      <c r="E71" s="44"/>
      <c r="F71" s="44"/>
      <c r="G71" s="44"/>
      <c r="H71" s="44"/>
      <c r="I71" s="44">
        <v>29321.654999999999</v>
      </c>
      <c r="J71" s="131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5.75">
      <c r="A72" s="129">
        <v>62</v>
      </c>
      <c r="B72" s="22" t="s">
        <v>182</v>
      </c>
      <c r="C72" s="18">
        <f t="shared" ref="C72:C75" si="2">SUM(D72:AA72)</f>
        <v>15736.920000000002</v>
      </c>
      <c r="D72" s="40"/>
      <c r="E72" s="18"/>
      <c r="F72" s="40"/>
      <c r="G72" s="18"/>
      <c r="H72" s="40"/>
      <c r="I72" s="18">
        <v>15736.920000000002</v>
      </c>
      <c r="J72" s="19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5.75">
      <c r="A73" s="129">
        <v>63</v>
      </c>
      <c r="B73" s="22" t="s">
        <v>184</v>
      </c>
      <c r="C73" s="18">
        <f t="shared" si="2"/>
        <v>50488.290000000008</v>
      </c>
      <c r="D73" s="40"/>
      <c r="E73" s="18"/>
      <c r="F73" s="40"/>
      <c r="G73" s="18"/>
      <c r="H73" s="40"/>
      <c r="I73" s="18">
        <v>50488.290000000008</v>
      </c>
      <c r="J73" s="19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5.75">
      <c r="A74" s="129">
        <v>64</v>
      </c>
      <c r="B74" s="22" t="s">
        <v>186</v>
      </c>
      <c r="C74" s="18">
        <f t="shared" si="2"/>
        <v>28306.755000000001</v>
      </c>
      <c r="D74" s="40"/>
      <c r="E74" s="18"/>
      <c r="F74" s="40"/>
      <c r="G74" s="18"/>
      <c r="H74" s="40"/>
      <c r="I74" s="18">
        <v>28306.755000000001</v>
      </c>
      <c r="J74" s="19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5.75">
      <c r="A75" s="129">
        <v>65</v>
      </c>
      <c r="B75" s="22" t="s">
        <v>188</v>
      </c>
      <c r="C75" s="18">
        <f t="shared" si="2"/>
        <v>44112.33</v>
      </c>
      <c r="D75" s="40"/>
      <c r="E75" s="18"/>
      <c r="F75" s="40"/>
      <c r="G75" s="18"/>
      <c r="H75" s="40"/>
      <c r="I75" s="18">
        <v>44112.33</v>
      </c>
      <c r="J75" s="19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5.75" customHeight="1">
      <c r="A76" s="208" t="s">
        <v>195</v>
      </c>
      <c r="B76" s="208"/>
      <c r="C76" s="27">
        <f>SUM(C77:C127)</f>
        <v>325670925.13999999</v>
      </c>
      <c r="D76" s="27">
        <f t="shared" ref="D76:AA76" si="3">SUM(D77:D127)</f>
        <v>14043208.172</v>
      </c>
      <c r="E76" s="27">
        <f t="shared" si="3"/>
        <v>57596000.714000009</v>
      </c>
      <c r="F76" s="27">
        <f t="shared" si="3"/>
        <v>12151492.332</v>
      </c>
      <c r="G76" s="27">
        <f t="shared" si="3"/>
        <v>55482101.976000004</v>
      </c>
      <c r="H76" s="27">
        <f t="shared" si="3"/>
        <v>28114129.631000001</v>
      </c>
      <c r="I76" s="27">
        <f t="shared" si="3"/>
        <v>0</v>
      </c>
      <c r="J76" s="27">
        <f t="shared" si="3"/>
        <v>0</v>
      </c>
      <c r="K76" s="27">
        <f t="shared" si="3"/>
        <v>0</v>
      </c>
      <c r="L76" s="27">
        <f t="shared" si="3"/>
        <v>0</v>
      </c>
      <c r="M76" s="27">
        <f t="shared" si="3"/>
        <v>0</v>
      </c>
      <c r="N76" s="27">
        <f t="shared" si="3"/>
        <v>78695978.468999982</v>
      </c>
      <c r="O76" s="27">
        <f t="shared" si="3"/>
        <v>0</v>
      </c>
      <c r="P76" s="27">
        <f t="shared" si="3"/>
        <v>1619347.6</v>
      </c>
      <c r="Q76" s="27">
        <f t="shared" si="3"/>
        <v>0</v>
      </c>
      <c r="R76" s="27">
        <f t="shared" si="3"/>
        <v>45805719.553999998</v>
      </c>
      <c r="S76" s="27">
        <f t="shared" si="3"/>
        <v>0</v>
      </c>
      <c r="T76" s="27">
        <f t="shared" si="3"/>
        <v>2765995.2199999997</v>
      </c>
      <c r="U76" s="27">
        <f t="shared" si="3"/>
        <v>0</v>
      </c>
      <c r="V76" s="27">
        <f t="shared" si="3"/>
        <v>0</v>
      </c>
      <c r="W76" s="27">
        <f t="shared" si="3"/>
        <v>29396951.472000003</v>
      </c>
      <c r="X76" s="27">
        <f t="shared" si="3"/>
        <v>0</v>
      </c>
      <c r="Y76" s="27">
        <f t="shared" si="3"/>
        <v>0</v>
      </c>
      <c r="Z76" s="27">
        <f t="shared" si="3"/>
        <v>0</v>
      </c>
      <c r="AA76" s="27">
        <f t="shared" si="3"/>
        <v>0</v>
      </c>
    </row>
    <row r="77" spans="1:27" ht="15.75">
      <c r="A77" s="115">
        <v>1</v>
      </c>
      <c r="B77" s="20" t="s">
        <v>198</v>
      </c>
      <c r="C77" s="18">
        <f>SUM(D77:AA77)</f>
        <v>3424819.9840000002</v>
      </c>
      <c r="D77" s="40"/>
      <c r="E77" s="18"/>
      <c r="F77" s="40"/>
      <c r="G77" s="18"/>
      <c r="H77" s="40"/>
      <c r="I77" s="18"/>
      <c r="J77" s="19"/>
      <c r="K77" s="18"/>
      <c r="L77" s="18"/>
      <c r="M77" s="18"/>
      <c r="N77" s="18"/>
      <c r="O77" s="18"/>
      <c r="P77" s="18"/>
      <c r="Q77" s="18"/>
      <c r="R77" s="18">
        <v>3424819.9840000002</v>
      </c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15.75">
      <c r="A78" s="115">
        <v>2</v>
      </c>
      <c r="B78" s="20" t="s">
        <v>199</v>
      </c>
      <c r="C78" s="18">
        <f t="shared" ref="C78:C125" si="4">SUM(D78:AA78)</f>
        <v>10901720.634</v>
      </c>
      <c r="D78" s="40">
        <v>679373.4</v>
      </c>
      <c r="E78" s="18">
        <v>3796838.94</v>
      </c>
      <c r="F78" s="40">
        <v>611662.29599999997</v>
      </c>
      <c r="G78" s="18">
        <v>3852666</v>
      </c>
      <c r="H78" s="40">
        <v>1961179.9979999999</v>
      </c>
      <c r="I78" s="18"/>
      <c r="J78" s="19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5.75">
      <c r="A79" s="115">
        <v>3</v>
      </c>
      <c r="B79" s="20" t="s">
        <v>200</v>
      </c>
      <c r="C79" s="18">
        <f t="shared" si="4"/>
        <v>12343487.114000002</v>
      </c>
      <c r="D79" s="40">
        <v>769221.4</v>
      </c>
      <c r="E79" s="18">
        <v>4298975.74</v>
      </c>
      <c r="F79" s="40">
        <v>692555.41599999997</v>
      </c>
      <c r="G79" s="18">
        <v>4362186</v>
      </c>
      <c r="H79" s="40">
        <v>2220548.5579999997</v>
      </c>
      <c r="I79" s="18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5.75">
      <c r="A80" s="115">
        <v>4</v>
      </c>
      <c r="B80" s="20" t="s">
        <v>201</v>
      </c>
      <c r="C80" s="18">
        <f t="shared" si="4"/>
        <v>10503596.481000001</v>
      </c>
      <c r="D80" s="40">
        <v>654563.1</v>
      </c>
      <c r="E80" s="18">
        <v>3658180.7100000004</v>
      </c>
      <c r="F80" s="40">
        <v>589324.76400000008</v>
      </c>
      <c r="G80" s="18">
        <v>3711969</v>
      </c>
      <c r="H80" s="40">
        <v>1889558.9069999999</v>
      </c>
      <c r="I80" s="18"/>
      <c r="J80" s="19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5.75">
      <c r="A81" s="115">
        <v>5</v>
      </c>
      <c r="B81" s="20" t="s">
        <v>202</v>
      </c>
      <c r="C81" s="18">
        <f t="shared" si="4"/>
        <v>1605305.304</v>
      </c>
      <c r="D81" s="40"/>
      <c r="E81" s="18"/>
      <c r="F81" s="40"/>
      <c r="G81" s="18"/>
      <c r="H81" s="40"/>
      <c r="I81" s="18"/>
      <c r="J81" s="19"/>
      <c r="K81" s="18"/>
      <c r="L81" s="18"/>
      <c r="M81" s="18"/>
      <c r="N81" s="18"/>
      <c r="O81" s="18"/>
      <c r="P81" s="18"/>
      <c r="Q81" s="18"/>
      <c r="R81" s="18">
        <v>1605305.304</v>
      </c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15.75">
      <c r="A82" s="115">
        <v>6</v>
      </c>
      <c r="B82" s="20" t="s">
        <v>203</v>
      </c>
      <c r="C82" s="18">
        <f t="shared" si="4"/>
        <v>2862955.6380000003</v>
      </c>
      <c r="D82" s="40"/>
      <c r="E82" s="40"/>
      <c r="F82" s="40"/>
      <c r="G82" s="40"/>
      <c r="H82" s="40"/>
      <c r="I82" s="18"/>
      <c r="J82" s="19"/>
      <c r="K82" s="18"/>
      <c r="L82" s="18"/>
      <c r="M82" s="18"/>
      <c r="N82" s="18"/>
      <c r="O82" s="18"/>
      <c r="P82" s="40"/>
      <c r="Q82" s="18"/>
      <c r="R82" s="18">
        <v>2862955.6380000003</v>
      </c>
      <c r="S82" s="18"/>
      <c r="T82" s="40"/>
      <c r="U82" s="18"/>
      <c r="V82" s="18"/>
      <c r="W82" s="18"/>
      <c r="X82" s="18"/>
      <c r="Y82" s="18"/>
      <c r="Z82" s="18"/>
      <c r="AA82" s="18"/>
    </row>
    <row r="83" spans="1:27" ht="15.75">
      <c r="A83" s="115">
        <v>7</v>
      </c>
      <c r="B83" s="20" t="s">
        <v>204</v>
      </c>
      <c r="C83" s="18">
        <f t="shared" si="4"/>
        <v>11271992.480000002</v>
      </c>
      <c r="D83" s="40">
        <v>702448</v>
      </c>
      <c r="E83" s="18">
        <v>3925796.8000000003</v>
      </c>
      <c r="F83" s="40">
        <v>632437.12</v>
      </c>
      <c r="G83" s="18">
        <v>3983520</v>
      </c>
      <c r="H83" s="40">
        <v>2027790.5599999998</v>
      </c>
      <c r="I83" s="18"/>
      <c r="J83" s="19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15.75">
      <c r="A84" s="115">
        <v>8</v>
      </c>
      <c r="B84" s="20" t="s">
        <v>205</v>
      </c>
      <c r="C84" s="18">
        <f t="shared" si="4"/>
        <v>4444608.7230000002</v>
      </c>
      <c r="D84" s="40"/>
      <c r="E84" s="40"/>
      <c r="F84" s="40"/>
      <c r="G84" s="40"/>
      <c r="H84" s="40"/>
      <c r="I84" s="18"/>
      <c r="J84" s="19"/>
      <c r="K84" s="18"/>
      <c r="L84" s="18"/>
      <c r="M84" s="18"/>
      <c r="N84" s="18">
        <v>4444608.7230000002</v>
      </c>
      <c r="O84" s="18"/>
      <c r="P84" s="40"/>
      <c r="Q84" s="18"/>
      <c r="R84" s="18"/>
      <c r="S84" s="18"/>
      <c r="T84" s="40"/>
      <c r="U84" s="18"/>
      <c r="V84" s="18"/>
      <c r="W84" s="18"/>
      <c r="X84" s="18"/>
      <c r="Y84" s="18"/>
      <c r="Z84" s="18"/>
      <c r="AA84" s="18"/>
    </row>
    <row r="85" spans="1:27" ht="15.75">
      <c r="A85" s="115">
        <v>9</v>
      </c>
      <c r="B85" s="20" t="s">
        <v>206</v>
      </c>
      <c r="C85" s="18">
        <f t="shared" si="4"/>
        <v>1832613.827</v>
      </c>
      <c r="D85" s="40"/>
      <c r="E85" s="40"/>
      <c r="F85" s="40"/>
      <c r="G85" s="40"/>
      <c r="H85" s="40"/>
      <c r="I85" s="18"/>
      <c r="J85" s="19"/>
      <c r="K85" s="18"/>
      <c r="L85" s="18"/>
      <c r="M85" s="18"/>
      <c r="N85" s="18">
        <v>1832613.827</v>
      </c>
      <c r="O85" s="18"/>
      <c r="P85" s="40"/>
      <c r="Q85" s="18"/>
      <c r="R85" s="18"/>
      <c r="S85" s="18"/>
      <c r="T85" s="40"/>
      <c r="U85" s="18"/>
      <c r="V85" s="18"/>
      <c r="W85" s="18"/>
      <c r="X85" s="18"/>
      <c r="Y85" s="18"/>
      <c r="Z85" s="18"/>
      <c r="AA85" s="18"/>
    </row>
    <row r="86" spans="1:27" ht="15.75">
      <c r="A86" s="115">
        <v>10</v>
      </c>
      <c r="B86" s="20" t="s">
        <v>207</v>
      </c>
      <c r="C86" s="18">
        <f t="shared" si="4"/>
        <v>7594734.392</v>
      </c>
      <c r="D86" s="40"/>
      <c r="E86" s="18"/>
      <c r="F86" s="40"/>
      <c r="G86" s="18"/>
      <c r="H86" s="40"/>
      <c r="I86" s="18"/>
      <c r="J86" s="19"/>
      <c r="K86" s="18"/>
      <c r="L86" s="18"/>
      <c r="M86" s="18"/>
      <c r="N86" s="18"/>
      <c r="O86" s="18"/>
      <c r="P86" s="18"/>
      <c r="Q86" s="18"/>
      <c r="R86" s="18">
        <v>7594734.392</v>
      </c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15.75">
      <c r="A87" s="115">
        <v>11</v>
      </c>
      <c r="B87" s="20" t="s">
        <v>208</v>
      </c>
      <c r="C87" s="18">
        <f t="shared" si="4"/>
        <v>2911402.3520000004</v>
      </c>
      <c r="D87" s="40"/>
      <c r="E87" s="40"/>
      <c r="F87" s="40"/>
      <c r="G87" s="40"/>
      <c r="H87" s="40"/>
      <c r="I87" s="18"/>
      <c r="J87" s="19"/>
      <c r="K87" s="18"/>
      <c r="L87" s="18"/>
      <c r="M87" s="18"/>
      <c r="N87" s="18">
        <v>2911402.3520000004</v>
      </c>
      <c r="O87" s="18"/>
      <c r="P87" s="40"/>
      <c r="Q87" s="18"/>
      <c r="R87" s="18"/>
      <c r="S87" s="18"/>
      <c r="T87" s="40"/>
      <c r="U87" s="18"/>
      <c r="V87" s="18"/>
      <c r="W87" s="18"/>
      <c r="X87" s="18"/>
      <c r="Y87" s="18"/>
      <c r="Z87" s="18"/>
      <c r="AA87" s="18"/>
    </row>
    <row r="88" spans="1:27" ht="15.75">
      <c r="A88" s="115">
        <v>12</v>
      </c>
      <c r="B88" s="20" t="s">
        <v>209</v>
      </c>
      <c r="C88" s="18">
        <f t="shared" si="4"/>
        <v>2786255.1629999997</v>
      </c>
      <c r="D88" s="40">
        <v>381640.95600000006</v>
      </c>
      <c r="E88" s="40">
        <v>885031.00200000009</v>
      </c>
      <c r="F88" s="40">
        <v>315863.50800000003</v>
      </c>
      <c r="G88" s="40">
        <v>802479.79799999995</v>
      </c>
      <c r="H88" s="40">
        <v>401239.89899999998</v>
      </c>
      <c r="I88" s="18"/>
      <c r="J88" s="19"/>
      <c r="K88" s="18"/>
      <c r="L88" s="18"/>
      <c r="M88" s="18"/>
      <c r="N88" s="18"/>
      <c r="O88" s="18"/>
      <c r="P88" s="40"/>
      <c r="Q88" s="18"/>
      <c r="R88" s="18"/>
      <c r="S88" s="18"/>
      <c r="T88" s="40"/>
      <c r="U88" s="18"/>
      <c r="V88" s="18"/>
      <c r="W88" s="18"/>
      <c r="X88" s="18"/>
      <c r="Y88" s="18"/>
      <c r="Z88" s="18"/>
      <c r="AA88" s="18"/>
    </row>
    <row r="89" spans="1:27" ht="15.75">
      <c r="A89" s="115">
        <v>13</v>
      </c>
      <c r="B89" s="20" t="s">
        <v>210</v>
      </c>
      <c r="C89" s="18">
        <f t="shared" si="4"/>
        <v>4423102.7770000007</v>
      </c>
      <c r="D89" s="40"/>
      <c r="E89" s="40"/>
      <c r="F89" s="40"/>
      <c r="G89" s="40"/>
      <c r="H89" s="40"/>
      <c r="I89" s="18"/>
      <c r="J89" s="19"/>
      <c r="K89" s="18"/>
      <c r="L89" s="18"/>
      <c r="M89" s="18"/>
      <c r="N89" s="18">
        <v>4423102.7770000007</v>
      </c>
      <c r="O89" s="18"/>
      <c r="P89" s="40"/>
      <c r="Q89" s="18"/>
      <c r="R89" s="18"/>
      <c r="S89" s="18"/>
      <c r="T89" s="40"/>
      <c r="U89" s="18"/>
      <c r="V89" s="18"/>
      <c r="W89" s="18"/>
      <c r="X89" s="18"/>
      <c r="Y89" s="18"/>
      <c r="Z89" s="18"/>
      <c r="AA89" s="18"/>
    </row>
    <row r="90" spans="1:27" ht="15.75">
      <c r="A90" s="115">
        <v>14</v>
      </c>
      <c r="B90" s="20" t="s">
        <v>211</v>
      </c>
      <c r="C90" s="18">
        <f t="shared" si="4"/>
        <v>12793480.525000002</v>
      </c>
      <c r="D90" s="40"/>
      <c r="E90" s="40"/>
      <c r="F90" s="40"/>
      <c r="G90" s="40"/>
      <c r="H90" s="40"/>
      <c r="I90" s="18"/>
      <c r="J90" s="19"/>
      <c r="K90" s="18"/>
      <c r="L90" s="18"/>
      <c r="M90" s="18"/>
      <c r="N90" s="18">
        <v>4392100.699</v>
      </c>
      <c r="O90" s="18"/>
      <c r="P90" s="40"/>
      <c r="Q90" s="18"/>
      <c r="R90" s="18"/>
      <c r="S90" s="18"/>
      <c r="T90" s="40"/>
      <c r="U90" s="18"/>
      <c r="V90" s="18"/>
      <c r="W90" s="40">
        <v>8401379.8260000013</v>
      </c>
      <c r="X90" s="18"/>
      <c r="Y90" s="18"/>
      <c r="Z90" s="18"/>
      <c r="AA90" s="18"/>
    </row>
    <row r="91" spans="1:27" ht="15.75">
      <c r="A91" s="115">
        <v>15</v>
      </c>
      <c r="B91" s="20" t="s">
        <v>212</v>
      </c>
      <c r="C91" s="18">
        <f t="shared" si="4"/>
        <v>4724057.4589999998</v>
      </c>
      <c r="D91" s="40">
        <v>578892.90800000005</v>
      </c>
      <c r="E91" s="18">
        <v>1840181.486</v>
      </c>
      <c r="F91" s="40">
        <v>479118.24400000001</v>
      </c>
      <c r="G91" s="40">
        <v>1217243.2139999999</v>
      </c>
      <c r="H91" s="40">
        <v>608621.60699999996</v>
      </c>
      <c r="I91" s="18"/>
      <c r="J91" s="19"/>
      <c r="K91" s="18"/>
      <c r="L91" s="18"/>
      <c r="M91" s="18"/>
      <c r="N91" s="18"/>
      <c r="O91" s="18"/>
      <c r="P91" s="40"/>
      <c r="Q91" s="18"/>
      <c r="R91" s="18"/>
      <c r="S91" s="18"/>
      <c r="T91" s="40"/>
      <c r="U91" s="18"/>
      <c r="V91" s="18"/>
      <c r="W91" s="18"/>
      <c r="X91" s="18"/>
      <c r="Y91" s="18"/>
      <c r="Z91" s="18"/>
      <c r="AA91" s="18"/>
    </row>
    <row r="92" spans="1:27" ht="15.75">
      <c r="A92" s="115">
        <v>16</v>
      </c>
      <c r="B92" s="20" t="s">
        <v>213</v>
      </c>
      <c r="C92" s="18">
        <f t="shared" si="4"/>
        <v>5266163.79</v>
      </c>
      <c r="D92" s="40"/>
      <c r="E92" s="40"/>
      <c r="F92" s="40"/>
      <c r="G92" s="40"/>
      <c r="H92" s="40"/>
      <c r="I92" s="18"/>
      <c r="J92" s="19"/>
      <c r="K92" s="18"/>
      <c r="L92" s="18"/>
      <c r="M92" s="18"/>
      <c r="N92" s="18">
        <v>5266163.79</v>
      </c>
      <c r="O92" s="18"/>
      <c r="P92" s="40"/>
      <c r="Q92" s="18"/>
      <c r="R92" s="18"/>
      <c r="S92" s="18"/>
      <c r="T92" s="40"/>
      <c r="U92" s="18"/>
      <c r="V92" s="18"/>
      <c r="W92" s="18"/>
      <c r="X92" s="18"/>
      <c r="Y92" s="18"/>
      <c r="Z92" s="18"/>
      <c r="AA92" s="18"/>
    </row>
    <row r="93" spans="1:27" ht="15.75">
      <c r="A93" s="115">
        <v>17</v>
      </c>
      <c r="B93" s="20" t="s">
        <v>214</v>
      </c>
      <c r="C93" s="18">
        <f t="shared" si="4"/>
        <v>4670421.1560000004</v>
      </c>
      <c r="D93" s="40"/>
      <c r="E93" s="40"/>
      <c r="F93" s="40"/>
      <c r="G93" s="40"/>
      <c r="H93" s="40"/>
      <c r="I93" s="18"/>
      <c r="J93" s="19"/>
      <c r="K93" s="18"/>
      <c r="L93" s="18"/>
      <c r="M93" s="18"/>
      <c r="N93" s="18">
        <v>4670421.1560000004</v>
      </c>
      <c r="O93" s="18"/>
      <c r="P93" s="40"/>
      <c r="Q93" s="18"/>
      <c r="R93" s="18"/>
      <c r="S93" s="18"/>
      <c r="T93" s="40"/>
      <c r="U93" s="18"/>
      <c r="V93" s="18"/>
      <c r="W93" s="18"/>
      <c r="X93" s="18"/>
      <c r="Y93" s="18"/>
      <c r="Z93" s="18"/>
      <c r="AA93" s="18"/>
    </row>
    <row r="94" spans="1:27" ht="15.75">
      <c r="A94" s="115">
        <v>18</v>
      </c>
      <c r="B94" s="20" t="s">
        <v>215</v>
      </c>
      <c r="C94" s="18">
        <f t="shared" si="4"/>
        <v>4709802.1739999996</v>
      </c>
      <c r="D94" s="40"/>
      <c r="E94" s="40"/>
      <c r="F94" s="40"/>
      <c r="G94" s="40"/>
      <c r="H94" s="40"/>
      <c r="I94" s="18"/>
      <c r="J94" s="19"/>
      <c r="K94" s="18"/>
      <c r="L94" s="18"/>
      <c r="M94" s="18"/>
      <c r="N94" s="18">
        <v>4709802.1739999996</v>
      </c>
      <c r="O94" s="18"/>
      <c r="P94" s="40"/>
      <c r="Q94" s="18"/>
      <c r="R94" s="18"/>
      <c r="S94" s="18"/>
      <c r="T94" s="40"/>
      <c r="U94" s="18"/>
      <c r="V94" s="18"/>
      <c r="W94" s="18"/>
      <c r="X94" s="18"/>
      <c r="Y94" s="18"/>
      <c r="Z94" s="18"/>
      <c r="AA94" s="18"/>
    </row>
    <row r="95" spans="1:27" ht="15.75">
      <c r="A95" s="115">
        <v>19</v>
      </c>
      <c r="B95" s="20" t="s">
        <v>216</v>
      </c>
      <c r="C95" s="18">
        <f t="shared" si="4"/>
        <v>3286176.8820000002</v>
      </c>
      <c r="D95" s="40"/>
      <c r="E95" s="40"/>
      <c r="F95" s="40"/>
      <c r="G95" s="40"/>
      <c r="H95" s="40"/>
      <c r="I95" s="18"/>
      <c r="J95" s="19"/>
      <c r="K95" s="18"/>
      <c r="L95" s="18"/>
      <c r="M95" s="18"/>
      <c r="N95" s="18"/>
      <c r="O95" s="18"/>
      <c r="P95" s="40"/>
      <c r="Q95" s="18"/>
      <c r="R95" s="18">
        <v>3286176.8820000002</v>
      </c>
      <c r="S95" s="18"/>
      <c r="T95" s="40"/>
      <c r="U95" s="18"/>
      <c r="V95" s="18"/>
      <c r="W95" s="18"/>
      <c r="X95" s="18"/>
      <c r="Y95" s="18"/>
      <c r="Z95" s="18"/>
      <c r="AA95" s="18"/>
    </row>
    <row r="96" spans="1:27" ht="15.75">
      <c r="A96" s="115">
        <v>20</v>
      </c>
      <c r="B96" s="20" t="s">
        <v>217</v>
      </c>
      <c r="C96" s="18">
        <f t="shared" si="4"/>
        <v>6508079.7839999991</v>
      </c>
      <c r="D96" s="40">
        <v>891429.40799999994</v>
      </c>
      <c r="E96" s="40">
        <v>2067237.936</v>
      </c>
      <c r="F96" s="40">
        <v>737787.74399999995</v>
      </c>
      <c r="G96" s="40">
        <v>1874416.4639999997</v>
      </c>
      <c r="H96" s="40">
        <v>937208.23199999984</v>
      </c>
      <c r="I96" s="18"/>
      <c r="J96" s="19"/>
      <c r="K96" s="18"/>
      <c r="L96" s="18"/>
      <c r="M96" s="18"/>
      <c r="N96" s="18"/>
      <c r="O96" s="18"/>
      <c r="P96" s="40"/>
      <c r="Q96" s="18"/>
      <c r="R96" s="18"/>
      <c r="S96" s="18"/>
      <c r="T96" s="40"/>
      <c r="U96" s="18"/>
      <c r="V96" s="18"/>
      <c r="W96" s="18"/>
      <c r="X96" s="18"/>
      <c r="Y96" s="18"/>
      <c r="Z96" s="18"/>
      <c r="AA96" s="18"/>
    </row>
    <row r="97" spans="1:27" ht="15.75">
      <c r="A97" s="115">
        <v>21</v>
      </c>
      <c r="B97" s="20" t="s">
        <v>218</v>
      </c>
      <c r="C97" s="18">
        <f t="shared" si="4"/>
        <v>29137489.113000002</v>
      </c>
      <c r="D97" s="40">
        <v>1115220.6040000001</v>
      </c>
      <c r="E97" s="40">
        <v>2586213.0180000002</v>
      </c>
      <c r="F97" s="40">
        <v>923007.57199999993</v>
      </c>
      <c r="G97" s="40">
        <v>2344984.1819999996</v>
      </c>
      <c r="H97" s="40">
        <v>1172492.0909999998</v>
      </c>
      <c r="I97" s="18"/>
      <c r="J97" s="19"/>
      <c r="K97" s="18"/>
      <c r="L97" s="18"/>
      <c r="M97" s="18"/>
      <c r="N97" s="18"/>
      <c r="O97" s="18"/>
      <c r="P97" s="40"/>
      <c r="Q97" s="18"/>
      <c r="R97" s="18"/>
      <c r="S97" s="18"/>
      <c r="T97" s="40"/>
      <c r="U97" s="18"/>
      <c r="V97" s="18"/>
      <c r="W97" s="40">
        <v>20995571.646000002</v>
      </c>
      <c r="X97" s="18"/>
      <c r="Y97" s="18"/>
      <c r="Z97" s="18"/>
      <c r="AA97" s="18"/>
    </row>
    <row r="98" spans="1:27" ht="15.75">
      <c r="A98" s="115">
        <v>22</v>
      </c>
      <c r="B98" s="20" t="s">
        <v>219</v>
      </c>
      <c r="C98" s="18">
        <f t="shared" si="4"/>
        <v>7114233.3800000008</v>
      </c>
      <c r="D98" s="40">
        <v>871788.56</v>
      </c>
      <c r="E98" s="18">
        <v>2771236.52</v>
      </c>
      <c r="F98" s="40">
        <v>721532.08</v>
      </c>
      <c r="G98" s="40">
        <v>1833117.48</v>
      </c>
      <c r="H98" s="40">
        <v>916558.74</v>
      </c>
      <c r="I98" s="18"/>
      <c r="J98" s="19"/>
      <c r="K98" s="18"/>
      <c r="L98" s="18"/>
      <c r="M98" s="18"/>
      <c r="N98" s="18"/>
      <c r="O98" s="18"/>
      <c r="P98" s="40"/>
      <c r="Q98" s="18"/>
      <c r="R98" s="18"/>
      <c r="S98" s="18"/>
      <c r="T98" s="40"/>
      <c r="U98" s="18"/>
      <c r="V98" s="18"/>
      <c r="W98" s="18"/>
      <c r="X98" s="18"/>
      <c r="Y98" s="18"/>
      <c r="Z98" s="18"/>
      <c r="AA98" s="18"/>
    </row>
    <row r="99" spans="1:27" ht="15.75">
      <c r="A99" s="115">
        <v>23</v>
      </c>
      <c r="B99" s="20" t="s">
        <v>220</v>
      </c>
      <c r="C99" s="18">
        <f t="shared" si="4"/>
        <v>13754141.575999999</v>
      </c>
      <c r="D99" s="40">
        <v>1152273.1240000001</v>
      </c>
      <c r="E99" s="40">
        <v>2672138.358</v>
      </c>
      <c r="F99" s="40">
        <v>953673.93199999991</v>
      </c>
      <c r="G99" s="40">
        <v>2422894.8419999997</v>
      </c>
      <c r="H99" s="40">
        <v>1211447.4209999999</v>
      </c>
      <c r="I99" s="18"/>
      <c r="J99" s="19"/>
      <c r="K99" s="18"/>
      <c r="L99" s="18"/>
      <c r="M99" s="18"/>
      <c r="N99" s="18">
        <v>5341713.8990000002</v>
      </c>
      <c r="O99" s="18"/>
      <c r="P99" s="40"/>
      <c r="Q99" s="18"/>
      <c r="R99" s="18"/>
      <c r="S99" s="18"/>
      <c r="T99" s="40"/>
      <c r="U99" s="18"/>
      <c r="V99" s="18"/>
      <c r="W99" s="18"/>
      <c r="X99" s="18"/>
      <c r="Y99" s="18"/>
      <c r="Z99" s="18"/>
      <c r="AA99" s="18"/>
    </row>
    <row r="100" spans="1:27" ht="15.75">
      <c r="A100" s="115">
        <v>24</v>
      </c>
      <c r="B100" s="20" t="s">
        <v>221</v>
      </c>
      <c r="C100" s="18">
        <f t="shared" si="4"/>
        <v>8430901.5449999999</v>
      </c>
      <c r="D100" s="40">
        <v>1154803.54</v>
      </c>
      <c r="E100" s="40">
        <v>2678006.4300000002</v>
      </c>
      <c r="F100" s="40">
        <v>955768.22</v>
      </c>
      <c r="G100" s="40">
        <v>2428215.5699999998</v>
      </c>
      <c r="H100" s="40">
        <v>1214107.7849999999</v>
      </c>
      <c r="I100" s="18"/>
      <c r="J100" s="19"/>
      <c r="K100" s="18"/>
      <c r="L100" s="18"/>
      <c r="M100" s="18"/>
      <c r="N100" s="18"/>
      <c r="O100" s="18"/>
      <c r="P100" s="40"/>
      <c r="Q100" s="18"/>
      <c r="R100" s="18"/>
      <c r="S100" s="18"/>
      <c r="T100" s="40"/>
      <c r="U100" s="18"/>
      <c r="V100" s="18"/>
      <c r="W100" s="18"/>
      <c r="X100" s="18"/>
      <c r="Y100" s="18"/>
      <c r="Z100" s="18"/>
      <c r="AA100" s="18"/>
    </row>
    <row r="101" spans="1:27" ht="15.75">
      <c r="A101" s="115">
        <v>25</v>
      </c>
      <c r="B101" s="20" t="s">
        <v>222</v>
      </c>
      <c r="C101" s="18">
        <f t="shared" si="4"/>
        <v>5976558.2529999996</v>
      </c>
      <c r="D101" s="40"/>
      <c r="E101" s="40"/>
      <c r="F101" s="40"/>
      <c r="G101" s="40"/>
      <c r="H101" s="40"/>
      <c r="I101" s="18"/>
      <c r="J101" s="19"/>
      <c r="K101" s="18"/>
      <c r="L101" s="18"/>
      <c r="M101" s="18"/>
      <c r="N101" s="18">
        <v>5976558.2529999996</v>
      </c>
      <c r="O101" s="18"/>
      <c r="P101" s="40"/>
      <c r="Q101" s="18"/>
      <c r="R101" s="18"/>
      <c r="S101" s="18"/>
      <c r="T101" s="40"/>
      <c r="U101" s="18"/>
      <c r="V101" s="18"/>
      <c r="W101" s="18"/>
      <c r="X101" s="18"/>
      <c r="Y101" s="18"/>
      <c r="Z101" s="18"/>
      <c r="AA101" s="18"/>
    </row>
    <row r="102" spans="1:27" ht="15.75">
      <c r="A102" s="115">
        <v>26</v>
      </c>
      <c r="B102" s="20" t="s">
        <v>223</v>
      </c>
      <c r="C102" s="18">
        <f t="shared" si="4"/>
        <v>2954714.6789999995</v>
      </c>
      <c r="D102" s="40"/>
      <c r="E102" s="18"/>
      <c r="F102" s="40"/>
      <c r="G102" s="18"/>
      <c r="H102" s="40"/>
      <c r="I102" s="18"/>
      <c r="J102" s="19"/>
      <c r="K102" s="18"/>
      <c r="L102" s="18"/>
      <c r="M102" s="18"/>
      <c r="N102" s="18">
        <v>2954714.6789999995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ht="15.75">
      <c r="A103" s="115">
        <v>27</v>
      </c>
      <c r="B103" s="20" t="s">
        <v>224</v>
      </c>
      <c r="C103" s="18">
        <f t="shared" si="4"/>
        <v>3769266.159</v>
      </c>
      <c r="D103" s="40"/>
      <c r="E103" s="40"/>
      <c r="F103" s="40"/>
      <c r="G103" s="40"/>
      <c r="H103" s="40"/>
      <c r="I103" s="18"/>
      <c r="J103" s="19"/>
      <c r="K103" s="18"/>
      <c r="L103" s="18"/>
      <c r="M103" s="18"/>
      <c r="N103" s="18">
        <v>3769266.159</v>
      </c>
      <c r="O103" s="18"/>
      <c r="P103" s="40"/>
      <c r="Q103" s="18"/>
      <c r="R103" s="18"/>
      <c r="S103" s="18"/>
      <c r="T103" s="40"/>
      <c r="U103" s="18"/>
      <c r="V103" s="18"/>
      <c r="W103" s="18"/>
      <c r="X103" s="18"/>
      <c r="Y103" s="18"/>
      <c r="Z103" s="18"/>
      <c r="AA103" s="18"/>
    </row>
    <row r="104" spans="1:27" ht="15.75">
      <c r="A104" s="115">
        <v>28</v>
      </c>
      <c r="B104" s="20" t="s">
        <v>225</v>
      </c>
      <c r="C104" s="18">
        <f t="shared" si="4"/>
        <v>2275849.56</v>
      </c>
      <c r="D104" s="40"/>
      <c r="E104" s="18"/>
      <c r="F104" s="40"/>
      <c r="G104" s="40"/>
      <c r="H104" s="40"/>
      <c r="I104" s="18"/>
      <c r="J104" s="19"/>
      <c r="K104" s="18"/>
      <c r="L104" s="40"/>
      <c r="M104" s="18"/>
      <c r="N104" s="18"/>
      <c r="O104" s="18"/>
      <c r="P104" s="40"/>
      <c r="Q104" s="18"/>
      <c r="R104" s="18">
        <v>2275849.56</v>
      </c>
      <c r="S104" s="18"/>
      <c r="T104" s="40"/>
      <c r="U104" s="18"/>
      <c r="V104" s="18"/>
      <c r="W104" s="18"/>
      <c r="X104" s="18"/>
      <c r="Y104" s="18"/>
      <c r="Z104" s="18"/>
      <c r="AA104" s="18"/>
    </row>
    <row r="105" spans="1:27" ht="15.75">
      <c r="A105" s="115">
        <v>29</v>
      </c>
      <c r="B105" s="20" t="s">
        <v>226</v>
      </c>
      <c r="C105" s="18">
        <f t="shared" si="4"/>
        <v>885943.82500000007</v>
      </c>
      <c r="D105" s="40"/>
      <c r="E105" s="40"/>
      <c r="F105" s="40"/>
      <c r="G105" s="40"/>
      <c r="H105" s="40"/>
      <c r="I105" s="18"/>
      <c r="J105" s="19"/>
      <c r="K105" s="18"/>
      <c r="L105" s="18"/>
      <c r="M105" s="18"/>
      <c r="N105" s="18"/>
      <c r="O105" s="18"/>
      <c r="P105" s="40">
        <v>885943.82500000007</v>
      </c>
      <c r="Q105" s="18"/>
      <c r="R105" s="18"/>
      <c r="S105" s="18"/>
      <c r="T105" s="40"/>
      <c r="U105" s="18"/>
      <c r="V105" s="18"/>
      <c r="W105" s="18"/>
      <c r="X105" s="18"/>
      <c r="Y105" s="18"/>
      <c r="Z105" s="18"/>
      <c r="AA105" s="18"/>
    </row>
    <row r="106" spans="1:27" ht="15.75">
      <c r="A106" s="115">
        <v>30</v>
      </c>
      <c r="B106" s="20" t="s">
        <v>227</v>
      </c>
      <c r="C106" s="18">
        <f t="shared" si="4"/>
        <v>1559343.0560000001</v>
      </c>
      <c r="D106" s="40"/>
      <c r="E106" s="18"/>
      <c r="F106" s="40"/>
      <c r="G106" s="18"/>
      <c r="H106" s="40"/>
      <c r="I106" s="18"/>
      <c r="J106" s="19"/>
      <c r="K106" s="18"/>
      <c r="L106" s="18"/>
      <c r="M106" s="18"/>
      <c r="N106" s="18"/>
      <c r="O106" s="18"/>
      <c r="P106" s="18"/>
      <c r="Q106" s="18"/>
      <c r="R106" s="18">
        <v>1559343.0560000001</v>
      </c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5.75">
      <c r="A107" s="115">
        <v>31</v>
      </c>
      <c r="B107" s="20" t="s">
        <v>228</v>
      </c>
      <c r="C107" s="18">
        <f t="shared" si="4"/>
        <v>1613338.0469999998</v>
      </c>
      <c r="D107" s="40"/>
      <c r="E107" s="18"/>
      <c r="F107" s="40"/>
      <c r="G107" s="18"/>
      <c r="H107" s="40"/>
      <c r="I107" s="18"/>
      <c r="J107" s="19"/>
      <c r="K107" s="18"/>
      <c r="L107" s="18"/>
      <c r="M107" s="18"/>
      <c r="N107" s="18">
        <v>1613338.0469999998</v>
      </c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5.75">
      <c r="A108" s="115">
        <v>32</v>
      </c>
      <c r="B108" s="20" t="s">
        <v>229</v>
      </c>
      <c r="C108" s="18">
        <f t="shared" si="4"/>
        <v>2371061.656</v>
      </c>
      <c r="D108" s="40"/>
      <c r="E108" s="18"/>
      <c r="F108" s="40"/>
      <c r="G108" s="18"/>
      <c r="H108" s="40"/>
      <c r="I108" s="18"/>
      <c r="J108" s="19"/>
      <c r="K108" s="18"/>
      <c r="L108" s="18"/>
      <c r="M108" s="18"/>
      <c r="N108" s="18"/>
      <c r="O108" s="18"/>
      <c r="P108" s="18"/>
      <c r="Q108" s="18"/>
      <c r="R108" s="18">
        <v>2371061.656</v>
      </c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ht="15.75">
      <c r="A109" s="115">
        <v>33</v>
      </c>
      <c r="B109" s="20" t="s">
        <v>230</v>
      </c>
      <c r="C109" s="18">
        <f t="shared" si="4"/>
        <v>2012064.9479999999</v>
      </c>
      <c r="D109" s="40"/>
      <c r="E109" s="18"/>
      <c r="F109" s="40"/>
      <c r="G109" s="18"/>
      <c r="H109" s="40"/>
      <c r="I109" s="18"/>
      <c r="J109" s="19"/>
      <c r="K109" s="18"/>
      <c r="L109" s="18"/>
      <c r="M109" s="18"/>
      <c r="N109" s="18">
        <v>2012064.9479999999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ht="15.75">
      <c r="A110" s="115">
        <v>34</v>
      </c>
      <c r="B110" s="20" t="s">
        <v>231</v>
      </c>
      <c r="C110" s="18">
        <f t="shared" si="4"/>
        <v>14594608.867999999</v>
      </c>
      <c r="D110" s="40">
        <v>909506.79999999993</v>
      </c>
      <c r="E110" s="18">
        <v>5082993.88</v>
      </c>
      <c r="F110" s="40">
        <v>818858.99199999997</v>
      </c>
      <c r="G110" s="18">
        <v>5157732</v>
      </c>
      <c r="H110" s="40">
        <v>2625517.196</v>
      </c>
      <c r="I110" s="18"/>
      <c r="J110" s="19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ht="15.75">
      <c r="A111" s="115">
        <v>35</v>
      </c>
      <c r="B111" s="20" t="s">
        <v>232</v>
      </c>
      <c r="C111" s="18">
        <f t="shared" si="4"/>
        <v>15236850.299999999</v>
      </c>
      <c r="D111" s="40">
        <v>949530</v>
      </c>
      <c r="E111" s="18">
        <v>5306673</v>
      </c>
      <c r="F111" s="40">
        <v>854893.2</v>
      </c>
      <c r="G111" s="18">
        <v>5384700</v>
      </c>
      <c r="H111" s="40">
        <v>2741054.1</v>
      </c>
      <c r="I111" s="18"/>
      <c r="J111" s="1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15.75">
      <c r="A112" s="115">
        <v>36</v>
      </c>
      <c r="B112" s="20" t="s">
        <v>233</v>
      </c>
      <c r="C112" s="18">
        <f t="shared" si="4"/>
        <v>5536803.5520000001</v>
      </c>
      <c r="D112" s="40"/>
      <c r="E112" s="40"/>
      <c r="F112" s="40"/>
      <c r="G112" s="40"/>
      <c r="H112" s="40"/>
      <c r="I112" s="18"/>
      <c r="J112" s="19"/>
      <c r="K112" s="18"/>
      <c r="L112" s="18"/>
      <c r="M112" s="18"/>
      <c r="N112" s="18">
        <v>5536803.5520000001</v>
      </c>
      <c r="O112" s="18"/>
      <c r="P112" s="40"/>
      <c r="Q112" s="18"/>
      <c r="R112" s="18"/>
      <c r="S112" s="18"/>
      <c r="T112" s="40"/>
      <c r="U112" s="18"/>
      <c r="V112" s="18"/>
      <c r="W112" s="18"/>
      <c r="X112" s="18"/>
      <c r="Y112" s="18"/>
      <c r="Z112" s="18"/>
      <c r="AA112" s="18"/>
    </row>
    <row r="113" spans="1:27" ht="15.75">
      <c r="A113" s="115">
        <v>37</v>
      </c>
      <c r="B113" s="20" t="s">
        <v>234</v>
      </c>
      <c r="C113" s="18">
        <f t="shared" si="4"/>
        <v>5530658.9960000003</v>
      </c>
      <c r="D113" s="40"/>
      <c r="E113" s="40"/>
      <c r="F113" s="40"/>
      <c r="G113" s="40"/>
      <c r="H113" s="40"/>
      <c r="I113" s="18"/>
      <c r="J113" s="19"/>
      <c r="K113" s="18"/>
      <c r="L113" s="18"/>
      <c r="M113" s="18"/>
      <c r="N113" s="18">
        <v>5530658.9960000003</v>
      </c>
      <c r="O113" s="18"/>
      <c r="P113" s="40"/>
      <c r="Q113" s="18"/>
      <c r="R113" s="18"/>
      <c r="S113" s="18"/>
      <c r="T113" s="40"/>
      <c r="U113" s="18"/>
      <c r="V113" s="18"/>
      <c r="W113" s="18"/>
      <c r="X113" s="18"/>
      <c r="Y113" s="18"/>
      <c r="Z113" s="18"/>
      <c r="AA113" s="18"/>
    </row>
    <row r="114" spans="1:27" ht="15.75">
      <c r="A114" s="115">
        <v>38</v>
      </c>
      <c r="B114" s="20" t="s">
        <v>235</v>
      </c>
      <c r="C114" s="18">
        <f t="shared" si="4"/>
        <v>5568503.875</v>
      </c>
      <c r="D114" s="40"/>
      <c r="E114" s="40"/>
      <c r="F114" s="40"/>
      <c r="G114" s="40"/>
      <c r="H114" s="40"/>
      <c r="I114" s="18"/>
      <c r="J114" s="19"/>
      <c r="K114" s="18"/>
      <c r="L114" s="18"/>
      <c r="M114" s="18"/>
      <c r="N114" s="18">
        <v>5568503.875</v>
      </c>
      <c r="O114" s="18"/>
      <c r="P114" s="40"/>
      <c r="Q114" s="18"/>
      <c r="R114" s="18"/>
      <c r="S114" s="18"/>
      <c r="T114" s="40"/>
      <c r="U114" s="18"/>
      <c r="V114" s="18"/>
      <c r="W114" s="18"/>
      <c r="X114" s="18"/>
      <c r="Y114" s="18"/>
      <c r="Z114" s="18"/>
      <c r="AA114" s="18"/>
    </row>
    <row r="115" spans="1:27" ht="15.75">
      <c r="A115" s="115">
        <v>39</v>
      </c>
      <c r="B115" s="20" t="s">
        <v>236</v>
      </c>
      <c r="C115" s="18">
        <f t="shared" si="4"/>
        <v>5438909.6030000001</v>
      </c>
      <c r="D115" s="40"/>
      <c r="E115" s="40"/>
      <c r="F115" s="40"/>
      <c r="G115" s="40"/>
      <c r="H115" s="40"/>
      <c r="I115" s="18"/>
      <c r="J115" s="19"/>
      <c r="K115" s="18"/>
      <c r="L115" s="18"/>
      <c r="M115" s="18"/>
      <c r="N115" s="18">
        <v>5438909.6030000001</v>
      </c>
      <c r="O115" s="18"/>
      <c r="P115" s="40"/>
      <c r="Q115" s="18"/>
      <c r="R115" s="18"/>
      <c r="S115" s="18"/>
      <c r="T115" s="40"/>
      <c r="U115" s="18"/>
      <c r="V115" s="18"/>
      <c r="W115" s="18"/>
      <c r="X115" s="18"/>
      <c r="Y115" s="18"/>
      <c r="Z115" s="18"/>
      <c r="AA115" s="18"/>
    </row>
    <row r="116" spans="1:27" ht="15.75">
      <c r="A116" s="115">
        <v>40</v>
      </c>
      <c r="B116" s="20" t="s">
        <v>246</v>
      </c>
      <c r="C116" s="18">
        <f t="shared" si="4"/>
        <v>1225800.504</v>
      </c>
      <c r="D116" s="40"/>
      <c r="E116" s="18"/>
      <c r="F116" s="40"/>
      <c r="G116" s="18"/>
      <c r="H116" s="40"/>
      <c r="I116" s="18"/>
      <c r="J116" s="19"/>
      <c r="K116" s="18"/>
      <c r="L116" s="18"/>
      <c r="M116" s="18"/>
      <c r="N116" s="18"/>
      <c r="O116" s="18"/>
      <c r="P116" s="18"/>
      <c r="Q116" s="18"/>
      <c r="R116" s="18">
        <v>1225800.504</v>
      </c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5.75">
      <c r="A117" s="115">
        <v>41</v>
      </c>
      <c r="B117" s="20" t="s">
        <v>237</v>
      </c>
      <c r="C117" s="18">
        <f t="shared" si="4"/>
        <v>2686472.3120000004</v>
      </c>
      <c r="D117" s="40"/>
      <c r="E117" s="18"/>
      <c r="F117" s="40"/>
      <c r="G117" s="18"/>
      <c r="H117" s="40"/>
      <c r="I117" s="18"/>
      <c r="J117" s="19"/>
      <c r="K117" s="18"/>
      <c r="L117" s="18"/>
      <c r="M117" s="18"/>
      <c r="N117" s="18"/>
      <c r="O117" s="18"/>
      <c r="P117" s="18"/>
      <c r="Q117" s="18"/>
      <c r="R117" s="18">
        <v>2686472.3120000004</v>
      </c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15.75">
      <c r="A118" s="115">
        <v>42</v>
      </c>
      <c r="B118" s="20" t="s">
        <v>238</v>
      </c>
      <c r="C118" s="18">
        <f t="shared" si="4"/>
        <v>1302966.48</v>
      </c>
      <c r="D118" s="40"/>
      <c r="E118" s="18"/>
      <c r="F118" s="40"/>
      <c r="G118" s="18"/>
      <c r="H118" s="40"/>
      <c r="I118" s="18"/>
      <c r="J118" s="19"/>
      <c r="K118" s="18"/>
      <c r="L118" s="18"/>
      <c r="M118" s="18"/>
      <c r="N118" s="18"/>
      <c r="O118" s="18"/>
      <c r="P118" s="18"/>
      <c r="Q118" s="18"/>
      <c r="R118" s="18">
        <v>1302966.48</v>
      </c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15.75">
      <c r="A119" s="115">
        <v>43</v>
      </c>
      <c r="B119" s="20" t="s">
        <v>239</v>
      </c>
      <c r="C119" s="18">
        <f t="shared" si="4"/>
        <v>1256160.888</v>
      </c>
      <c r="D119" s="40"/>
      <c r="E119" s="18"/>
      <c r="F119" s="40"/>
      <c r="G119" s="18"/>
      <c r="H119" s="40"/>
      <c r="I119" s="18"/>
      <c r="J119" s="19"/>
      <c r="K119" s="18"/>
      <c r="L119" s="18"/>
      <c r="M119" s="18"/>
      <c r="N119" s="18"/>
      <c r="O119" s="18"/>
      <c r="P119" s="18"/>
      <c r="Q119" s="18"/>
      <c r="R119" s="18">
        <v>1256160.888</v>
      </c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5.75">
      <c r="A120" s="115">
        <v>44</v>
      </c>
      <c r="B120" s="20" t="s">
        <v>240</v>
      </c>
      <c r="C120" s="18">
        <f t="shared" si="4"/>
        <v>2180044.2400000002</v>
      </c>
      <c r="D120" s="40"/>
      <c r="E120" s="18"/>
      <c r="F120" s="40"/>
      <c r="G120" s="18"/>
      <c r="H120" s="40"/>
      <c r="I120" s="18"/>
      <c r="J120" s="19"/>
      <c r="K120" s="18"/>
      <c r="L120" s="18"/>
      <c r="M120" s="18"/>
      <c r="N120" s="18"/>
      <c r="O120" s="18"/>
      <c r="P120" s="18"/>
      <c r="Q120" s="18"/>
      <c r="R120" s="18">
        <v>2180044.2400000002</v>
      </c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ht="15.75">
      <c r="A121" s="115">
        <v>45</v>
      </c>
      <c r="B121" s="20" t="s">
        <v>241</v>
      </c>
      <c r="C121" s="18">
        <f t="shared" si="4"/>
        <v>2175827.52</v>
      </c>
      <c r="D121" s="40"/>
      <c r="E121" s="18"/>
      <c r="F121" s="40"/>
      <c r="G121" s="18"/>
      <c r="H121" s="40"/>
      <c r="I121" s="18"/>
      <c r="J121" s="19"/>
      <c r="K121" s="18"/>
      <c r="L121" s="18"/>
      <c r="M121" s="18"/>
      <c r="N121" s="18"/>
      <c r="O121" s="18"/>
      <c r="P121" s="18"/>
      <c r="Q121" s="18"/>
      <c r="R121" s="18">
        <v>2175827.52</v>
      </c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ht="15.75">
      <c r="A122" s="115">
        <v>46</v>
      </c>
      <c r="B122" s="20" t="s">
        <v>242</v>
      </c>
      <c r="C122" s="18">
        <f t="shared" si="4"/>
        <v>2233854.8160000001</v>
      </c>
      <c r="D122" s="40"/>
      <c r="E122" s="18"/>
      <c r="F122" s="40"/>
      <c r="G122" s="18"/>
      <c r="H122" s="40"/>
      <c r="I122" s="18"/>
      <c r="J122" s="19"/>
      <c r="K122" s="18"/>
      <c r="L122" s="18"/>
      <c r="M122" s="18"/>
      <c r="N122" s="18"/>
      <c r="O122" s="18"/>
      <c r="P122" s="18"/>
      <c r="Q122" s="18"/>
      <c r="R122" s="18">
        <v>1285256.2560000001</v>
      </c>
      <c r="S122" s="18"/>
      <c r="T122" s="18">
        <v>948598.55999999994</v>
      </c>
      <c r="U122" s="18"/>
      <c r="V122" s="18"/>
      <c r="W122" s="18"/>
      <c r="X122" s="18"/>
      <c r="Y122" s="18"/>
      <c r="Z122" s="18"/>
      <c r="AA122" s="18"/>
    </row>
    <row r="123" spans="1:27" ht="15.75">
      <c r="A123" s="115">
        <v>47</v>
      </c>
      <c r="B123" s="20" t="s">
        <v>243</v>
      </c>
      <c r="C123" s="18">
        <f t="shared" si="4"/>
        <v>26430351.690000001</v>
      </c>
      <c r="D123" s="40">
        <v>1309943</v>
      </c>
      <c r="E123" s="18">
        <v>7320926.3000000007</v>
      </c>
      <c r="F123" s="40">
        <v>1179384.92</v>
      </c>
      <c r="G123" s="18">
        <v>7428570</v>
      </c>
      <c r="H123" s="40">
        <v>3781475.71</v>
      </c>
      <c r="I123" s="18"/>
      <c r="J123" s="19"/>
      <c r="K123" s="18"/>
      <c r="L123" s="18"/>
      <c r="M123" s="18"/>
      <c r="N123" s="18"/>
      <c r="O123" s="18"/>
      <c r="P123" s="18"/>
      <c r="Q123" s="18"/>
      <c r="R123" s="18">
        <v>5410051.7600000007</v>
      </c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15.75">
      <c r="A124" s="115">
        <v>48</v>
      </c>
      <c r="B124" s="20" t="s">
        <v>244</v>
      </c>
      <c r="C124" s="18">
        <f t="shared" si="4"/>
        <v>20843355.862000003</v>
      </c>
      <c r="D124" s="40">
        <v>1298916.2</v>
      </c>
      <c r="E124" s="18">
        <v>7259300.4200000009</v>
      </c>
      <c r="F124" s="40">
        <v>1169457.128</v>
      </c>
      <c r="G124" s="18">
        <v>7366038</v>
      </c>
      <c r="H124" s="40">
        <v>3749644.1140000001</v>
      </c>
      <c r="I124" s="18"/>
      <c r="J124" s="19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ht="15.75">
      <c r="A125" s="115">
        <v>49</v>
      </c>
      <c r="B125" s="20" t="s">
        <v>245</v>
      </c>
      <c r="C125" s="18">
        <f t="shared" si="4"/>
        <v>1676567.8720000002</v>
      </c>
      <c r="D125" s="40"/>
      <c r="E125" s="18"/>
      <c r="F125" s="40"/>
      <c r="G125" s="18"/>
      <c r="H125" s="40"/>
      <c r="I125" s="18"/>
      <c r="J125" s="19"/>
      <c r="K125" s="18"/>
      <c r="L125" s="18"/>
      <c r="M125" s="18"/>
      <c r="N125" s="18"/>
      <c r="O125" s="18"/>
      <c r="P125" s="18"/>
      <c r="Q125" s="18"/>
      <c r="R125" s="18">
        <v>1676567.8720000002</v>
      </c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s="5" customFormat="1" ht="15.75">
      <c r="A126" s="132">
        <v>50</v>
      </c>
      <c r="B126" s="130" t="s">
        <v>73</v>
      </c>
      <c r="C126" s="44">
        <f>SUM(D126:AA126)</f>
        <v>5286552.4560000002</v>
      </c>
      <c r="D126" s="44">
        <v>623657.17200000002</v>
      </c>
      <c r="E126" s="44">
        <v>1446270.1740000001</v>
      </c>
      <c r="F126" s="44">
        <v>516167.19600000005</v>
      </c>
      <c r="G126" s="44">
        <v>1311369.426</v>
      </c>
      <c r="H126" s="44">
        <v>655684.71299999999</v>
      </c>
      <c r="I126" s="44"/>
      <c r="J126" s="131"/>
      <c r="K126" s="44"/>
      <c r="L126" s="44"/>
      <c r="M126" s="44"/>
      <c r="N126" s="44"/>
      <c r="O126" s="44"/>
      <c r="P126" s="44">
        <v>733403.77500000002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s="5" customFormat="1" ht="15.75">
      <c r="A127" s="132">
        <v>51</v>
      </c>
      <c r="B127" s="130" t="s">
        <v>129</v>
      </c>
      <c r="C127" s="44">
        <f t="shared" ref="C127" si="5">SUM(D127:AA127)</f>
        <v>5746952.8700000001</v>
      </c>
      <c r="D127" s="44"/>
      <c r="E127" s="44"/>
      <c r="F127" s="44"/>
      <c r="G127" s="44"/>
      <c r="H127" s="44"/>
      <c r="I127" s="44"/>
      <c r="J127" s="131"/>
      <c r="K127" s="44"/>
      <c r="L127" s="44"/>
      <c r="M127" s="44"/>
      <c r="N127" s="44">
        <v>2303230.96</v>
      </c>
      <c r="O127" s="44"/>
      <c r="P127" s="44"/>
      <c r="Q127" s="44"/>
      <c r="R127" s="44">
        <v>1626325.25</v>
      </c>
      <c r="S127" s="44"/>
      <c r="T127" s="44">
        <v>1817396.66</v>
      </c>
      <c r="U127" s="44"/>
      <c r="V127" s="44"/>
      <c r="W127" s="44"/>
      <c r="X127" s="44"/>
      <c r="Y127" s="44"/>
      <c r="Z127" s="44"/>
      <c r="AA127" s="44"/>
    </row>
    <row r="128" spans="1:27" ht="15.75" customHeight="1">
      <c r="A128" s="208" t="s">
        <v>247</v>
      </c>
      <c r="B128" s="208"/>
      <c r="C128" s="27">
        <f>SUM(C129:C158)</f>
        <v>183489100.18799999</v>
      </c>
      <c r="D128" s="27">
        <f t="shared" ref="D128:AA128" si="6">SUM(D129:D158)</f>
        <v>9896281.5640000012</v>
      </c>
      <c r="E128" s="27">
        <f t="shared" si="6"/>
        <v>34420316.938000001</v>
      </c>
      <c r="F128" s="27">
        <f t="shared" si="6"/>
        <v>8445613.4919999987</v>
      </c>
      <c r="G128" s="27">
        <f t="shared" si="6"/>
        <v>33326807.862</v>
      </c>
      <c r="H128" s="27">
        <f t="shared" si="6"/>
        <v>16843347.251000002</v>
      </c>
      <c r="I128" s="27">
        <f t="shared" si="6"/>
        <v>0</v>
      </c>
      <c r="J128" s="27">
        <f t="shared" si="6"/>
        <v>0</v>
      </c>
      <c r="K128" s="27">
        <f t="shared" si="6"/>
        <v>0</v>
      </c>
      <c r="L128" s="27">
        <f t="shared" si="6"/>
        <v>0</v>
      </c>
      <c r="M128" s="27">
        <f t="shared" si="6"/>
        <v>0</v>
      </c>
      <c r="N128" s="27">
        <f t="shared" si="6"/>
        <v>69739510.511999995</v>
      </c>
      <c r="O128" s="27">
        <f t="shared" si="6"/>
        <v>0</v>
      </c>
      <c r="P128" s="27">
        <f t="shared" si="6"/>
        <v>787214.35</v>
      </c>
      <c r="Q128" s="27">
        <f t="shared" si="6"/>
        <v>0</v>
      </c>
      <c r="R128" s="27">
        <f t="shared" si="6"/>
        <v>10030008.219000001</v>
      </c>
      <c r="S128" s="27">
        <f t="shared" si="6"/>
        <v>0</v>
      </c>
      <c r="T128" s="27">
        <f t="shared" si="6"/>
        <v>0</v>
      </c>
      <c r="U128" s="27">
        <f t="shared" si="6"/>
        <v>0</v>
      </c>
      <c r="V128" s="27">
        <f t="shared" si="6"/>
        <v>0</v>
      </c>
      <c r="W128" s="27">
        <f t="shared" si="6"/>
        <v>0</v>
      </c>
      <c r="X128" s="27">
        <f t="shared" si="6"/>
        <v>0</v>
      </c>
      <c r="Y128" s="27">
        <f t="shared" si="6"/>
        <v>0</v>
      </c>
      <c r="Z128" s="27">
        <f t="shared" si="6"/>
        <v>0</v>
      </c>
      <c r="AA128" s="27">
        <f t="shared" si="6"/>
        <v>0</v>
      </c>
    </row>
    <row r="129" spans="1:27" ht="15.75">
      <c r="A129" s="115">
        <v>1</v>
      </c>
      <c r="B129" s="20" t="s">
        <v>198</v>
      </c>
      <c r="C129" s="18">
        <f>SUM(D129:AA129)</f>
        <v>13306849.262000002</v>
      </c>
      <c r="D129" s="40">
        <v>829256.20000000007</v>
      </c>
      <c r="E129" s="18">
        <v>4634494.4200000009</v>
      </c>
      <c r="F129" s="40">
        <v>746606.728</v>
      </c>
      <c r="G129" s="18">
        <v>4702638</v>
      </c>
      <c r="H129" s="40">
        <v>2393853.9139999999</v>
      </c>
      <c r="I129" s="18"/>
      <c r="J129" s="19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ht="15.75">
      <c r="A130" s="115">
        <v>2</v>
      </c>
      <c r="B130" s="20" t="s">
        <v>248</v>
      </c>
      <c r="C130" s="18">
        <f t="shared" ref="C130:C158" si="7">SUM(D130:AA130)</f>
        <v>6196319.1220000004</v>
      </c>
      <c r="D130" s="40">
        <v>386142.2</v>
      </c>
      <c r="E130" s="18">
        <v>2158047.02</v>
      </c>
      <c r="F130" s="40">
        <v>347656.56799999997</v>
      </c>
      <c r="G130" s="18">
        <v>2189778</v>
      </c>
      <c r="H130" s="40">
        <v>1114695.334</v>
      </c>
      <c r="I130" s="18"/>
      <c r="J130" s="19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ht="15.75">
      <c r="A131" s="115">
        <v>3</v>
      </c>
      <c r="B131" s="20" t="s">
        <v>249</v>
      </c>
      <c r="C131" s="18">
        <f t="shared" si="7"/>
        <v>6312643.4630000005</v>
      </c>
      <c r="D131" s="40">
        <v>393391.3</v>
      </c>
      <c r="E131" s="18">
        <v>2198560.33</v>
      </c>
      <c r="F131" s="40">
        <v>354183.17200000002</v>
      </c>
      <c r="G131" s="18">
        <v>2230887</v>
      </c>
      <c r="H131" s="40">
        <v>1135621.6610000001</v>
      </c>
      <c r="I131" s="18"/>
      <c r="J131" s="19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ht="15.75">
      <c r="A132" s="115">
        <v>4</v>
      </c>
      <c r="B132" s="20" t="s">
        <v>250</v>
      </c>
      <c r="C132" s="18">
        <f t="shared" si="7"/>
        <v>3157463.89</v>
      </c>
      <c r="D132" s="40"/>
      <c r="E132" s="40"/>
      <c r="F132" s="40"/>
      <c r="G132" s="40"/>
      <c r="H132" s="40"/>
      <c r="I132" s="18"/>
      <c r="J132" s="19"/>
      <c r="K132" s="18"/>
      <c r="L132" s="18"/>
      <c r="M132" s="18"/>
      <c r="N132" s="18">
        <v>3157463.89</v>
      </c>
      <c r="O132" s="18"/>
      <c r="P132" s="40"/>
      <c r="Q132" s="18"/>
      <c r="R132" s="18"/>
      <c r="S132" s="18"/>
      <c r="T132" s="40"/>
      <c r="U132" s="18"/>
      <c r="V132" s="18"/>
      <c r="W132" s="18"/>
      <c r="X132" s="18"/>
      <c r="Y132" s="18"/>
      <c r="Z132" s="18"/>
      <c r="AA132" s="18"/>
    </row>
    <row r="133" spans="1:27" ht="15.75">
      <c r="A133" s="115">
        <v>5</v>
      </c>
      <c r="B133" s="20" t="s">
        <v>251</v>
      </c>
      <c r="C133" s="18">
        <f t="shared" si="7"/>
        <v>4399781.3940000003</v>
      </c>
      <c r="D133" s="40"/>
      <c r="E133" s="40"/>
      <c r="F133" s="40"/>
      <c r="G133" s="40"/>
      <c r="H133" s="40"/>
      <c r="I133" s="18"/>
      <c r="J133" s="19"/>
      <c r="K133" s="18"/>
      <c r="L133" s="18"/>
      <c r="M133" s="18"/>
      <c r="N133" s="18">
        <v>4399781.3940000003</v>
      </c>
      <c r="O133" s="18"/>
      <c r="P133" s="40"/>
      <c r="Q133" s="18"/>
      <c r="R133" s="18"/>
      <c r="S133" s="18"/>
      <c r="T133" s="40"/>
      <c r="U133" s="18"/>
      <c r="V133" s="18"/>
      <c r="W133" s="18"/>
      <c r="X133" s="18"/>
      <c r="Y133" s="18"/>
      <c r="Z133" s="18"/>
      <c r="AA133" s="18"/>
    </row>
    <row r="134" spans="1:27" ht="15.75">
      <c r="A134" s="115">
        <v>6</v>
      </c>
      <c r="B134" s="20" t="s">
        <v>252</v>
      </c>
      <c r="C134" s="18">
        <f t="shared" si="7"/>
        <v>4689273.7709999997</v>
      </c>
      <c r="D134" s="40"/>
      <c r="E134" s="40"/>
      <c r="F134" s="40"/>
      <c r="G134" s="40"/>
      <c r="H134" s="40"/>
      <c r="I134" s="18"/>
      <c r="J134" s="19"/>
      <c r="K134" s="18"/>
      <c r="L134" s="18"/>
      <c r="M134" s="18"/>
      <c r="N134" s="18">
        <v>4689273.7709999997</v>
      </c>
      <c r="O134" s="18"/>
      <c r="P134" s="40"/>
      <c r="Q134" s="18"/>
      <c r="R134" s="18"/>
      <c r="S134" s="18"/>
      <c r="T134" s="40"/>
      <c r="U134" s="18"/>
      <c r="V134" s="18"/>
      <c r="W134" s="18"/>
      <c r="X134" s="18"/>
      <c r="Y134" s="18"/>
      <c r="Z134" s="18"/>
      <c r="AA134" s="18"/>
    </row>
    <row r="135" spans="1:27" ht="15.75">
      <c r="A135" s="115">
        <v>7</v>
      </c>
      <c r="B135" s="20" t="s">
        <v>253</v>
      </c>
      <c r="C135" s="18">
        <f t="shared" si="7"/>
        <v>4652965.0310000004</v>
      </c>
      <c r="D135" s="40"/>
      <c r="E135" s="40"/>
      <c r="F135" s="40"/>
      <c r="G135" s="40"/>
      <c r="H135" s="40"/>
      <c r="I135" s="18"/>
      <c r="J135" s="19"/>
      <c r="K135" s="18"/>
      <c r="L135" s="18"/>
      <c r="M135" s="18"/>
      <c r="N135" s="18">
        <v>4652965.0310000004</v>
      </c>
      <c r="O135" s="18"/>
      <c r="P135" s="40"/>
      <c r="Q135" s="18"/>
      <c r="R135" s="18"/>
      <c r="S135" s="18"/>
      <c r="T135" s="40"/>
      <c r="U135" s="18"/>
      <c r="V135" s="18"/>
      <c r="W135" s="18"/>
      <c r="X135" s="18"/>
      <c r="Y135" s="18"/>
      <c r="Z135" s="18"/>
      <c r="AA135" s="18"/>
    </row>
    <row r="136" spans="1:27" ht="15.75">
      <c r="A136" s="115">
        <v>8</v>
      </c>
      <c r="B136" s="20" t="s">
        <v>254</v>
      </c>
      <c r="C136" s="18">
        <f t="shared" si="7"/>
        <v>3901513.7620000001</v>
      </c>
      <c r="D136" s="40"/>
      <c r="E136" s="40"/>
      <c r="F136" s="40"/>
      <c r="G136" s="40"/>
      <c r="H136" s="40"/>
      <c r="I136" s="18"/>
      <c r="J136" s="19"/>
      <c r="K136" s="18"/>
      <c r="L136" s="18"/>
      <c r="M136" s="18"/>
      <c r="N136" s="18">
        <v>3901513.7620000001</v>
      </c>
      <c r="O136" s="18"/>
      <c r="P136" s="40"/>
      <c r="Q136" s="18"/>
      <c r="R136" s="18"/>
      <c r="S136" s="18"/>
      <c r="T136" s="40"/>
      <c r="U136" s="18"/>
      <c r="V136" s="18"/>
      <c r="W136" s="18"/>
      <c r="X136" s="18"/>
      <c r="Y136" s="18"/>
      <c r="Z136" s="18"/>
      <c r="AA136" s="18"/>
    </row>
    <row r="137" spans="1:27" ht="15.75">
      <c r="A137" s="115">
        <v>9</v>
      </c>
      <c r="B137" s="20" t="s">
        <v>218</v>
      </c>
      <c r="C137" s="18">
        <f t="shared" si="7"/>
        <v>5169945.6289999997</v>
      </c>
      <c r="D137" s="40"/>
      <c r="E137" s="40"/>
      <c r="F137" s="40"/>
      <c r="G137" s="40"/>
      <c r="H137" s="40"/>
      <c r="I137" s="18"/>
      <c r="J137" s="19"/>
      <c r="K137" s="18"/>
      <c r="L137" s="18"/>
      <c r="M137" s="18"/>
      <c r="N137" s="18">
        <v>5169945.6289999997</v>
      </c>
      <c r="O137" s="18"/>
      <c r="P137" s="40"/>
      <c r="Q137" s="18"/>
      <c r="R137" s="18"/>
      <c r="S137" s="18"/>
      <c r="T137" s="40"/>
      <c r="U137" s="18"/>
      <c r="V137" s="18"/>
      <c r="W137" s="18"/>
      <c r="X137" s="18"/>
      <c r="Y137" s="18"/>
      <c r="Z137" s="18"/>
      <c r="AA137" s="18"/>
    </row>
    <row r="138" spans="1:27" ht="15.75">
      <c r="A138" s="115">
        <v>10</v>
      </c>
      <c r="B138" s="20" t="s">
        <v>256</v>
      </c>
      <c r="C138" s="18">
        <f t="shared" si="7"/>
        <v>2570191.4550000001</v>
      </c>
      <c r="D138" s="40"/>
      <c r="E138" s="40"/>
      <c r="F138" s="40"/>
      <c r="G138" s="40"/>
      <c r="H138" s="40"/>
      <c r="I138" s="18"/>
      <c r="J138" s="19"/>
      <c r="K138" s="18"/>
      <c r="L138" s="18"/>
      <c r="M138" s="18"/>
      <c r="N138" s="18"/>
      <c r="O138" s="18"/>
      <c r="P138" s="40"/>
      <c r="Q138" s="18"/>
      <c r="R138" s="18">
        <v>2570191.4550000001</v>
      </c>
      <c r="S138" s="18"/>
      <c r="T138" s="40"/>
      <c r="U138" s="18"/>
      <c r="V138" s="18"/>
      <c r="W138" s="18"/>
      <c r="X138" s="18"/>
      <c r="Y138" s="18"/>
      <c r="Z138" s="18"/>
      <c r="AA138" s="18"/>
    </row>
    <row r="139" spans="1:27" ht="15.75">
      <c r="A139" s="115">
        <v>11</v>
      </c>
      <c r="B139" s="20" t="s">
        <v>257</v>
      </c>
      <c r="C139" s="18">
        <f t="shared" si="7"/>
        <v>3239732.9850000003</v>
      </c>
      <c r="D139" s="40"/>
      <c r="E139" s="40"/>
      <c r="F139" s="40"/>
      <c r="G139" s="40"/>
      <c r="H139" s="40"/>
      <c r="I139" s="18"/>
      <c r="J139" s="19"/>
      <c r="K139" s="18"/>
      <c r="L139" s="18"/>
      <c r="M139" s="18"/>
      <c r="N139" s="18"/>
      <c r="O139" s="18"/>
      <c r="P139" s="40"/>
      <c r="Q139" s="18"/>
      <c r="R139" s="18">
        <v>3239732.9850000003</v>
      </c>
      <c r="S139" s="18"/>
      <c r="T139" s="40"/>
      <c r="U139" s="18"/>
      <c r="V139" s="18"/>
      <c r="W139" s="18"/>
      <c r="X139" s="18"/>
      <c r="Y139" s="18"/>
      <c r="Z139" s="18"/>
      <c r="AA139" s="18"/>
    </row>
    <row r="140" spans="1:27" ht="15.75">
      <c r="A140" s="115">
        <v>12</v>
      </c>
      <c r="B140" s="20" t="s">
        <v>255</v>
      </c>
      <c r="C140" s="18">
        <f t="shared" si="7"/>
        <v>7417477.9289999995</v>
      </c>
      <c r="D140" s="40">
        <v>1015992.1479999999</v>
      </c>
      <c r="E140" s="40">
        <v>2356100.7659999998</v>
      </c>
      <c r="F140" s="40">
        <v>840881.5639999999</v>
      </c>
      <c r="G140" s="40">
        <v>2136335.6339999996</v>
      </c>
      <c r="H140" s="40">
        <v>1068167.8169999998</v>
      </c>
      <c r="I140" s="18"/>
      <c r="J140" s="19"/>
      <c r="K140" s="18"/>
      <c r="L140" s="18"/>
      <c r="M140" s="18"/>
      <c r="N140" s="18"/>
      <c r="O140" s="18"/>
      <c r="P140" s="40"/>
      <c r="Q140" s="18"/>
      <c r="R140" s="18"/>
      <c r="S140" s="18"/>
      <c r="T140" s="40"/>
      <c r="U140" s="18"/>
      <c r="V140" s="18"/>
      <c r="W140" s="18"/>
      <c r="X140" s="18"/>
      <c r="Y140" s="18"/>
      <c r="Z140" s="18"/>
      <c r="AA140" s="18"/>
    </row>
    <row r="141" spans="1:27" ht="15.75">
      <c r="A141" s="115">
        <v>13</v>
      </c>
      <c r="B141" s="20" t="s">
        <v>258</v>
      </c>
      <c r="C141" s="18">
        <f t="shared" si="7"/>
        <v>7445188.7310000006</v>
      </c>
      <c r="D141" s="40">
        <v>1019787.7720000001</v>
      </c>
      <c r="E141" s="40">
        <v>2364902.8740000003</v>
      </c>
      <c r="F141" s="40">
        <v>844022.99600000004</v>
      </c>
      <c r="G141" s="40">
        <v>2144316.7259999998</v>
      </c>
      <c r="H141" s="40">
        <v>1072158.3629999999</v>
      </c>
      <c r="I141" s="18"/>
      <c r="J141" s="19"/>
      <c r="K141" s="18"/>
      <c r="L141" s="18"/>
      <c r="M141" s="18"/>
      <c r="N141" s="18"/>
      <c r="O141" s="18"/>
      <c r="P141" s="40"/>
      <c r="Q141" s="18"/>
      <c r="R141" s="18"/>
      <c r="S141" s="18"/>
      <c r="T141" s="40"/>
      <c r="U141" s="18"/>
      <c r="V141" s="18"/>
      <c r="W141" s="18"/>
      <c r="X141" s="18"/>
      <c r="Y141" s="18"/>
      <c r="Z141" s="18"/>
      <c r="AA141" s="18"/>
    </row>
    <row r="142" spans="1:27" ht="15.75">
      <c r="A142" s="115">
        <v>14</v>
      </c>
      <c r="B142" s="20" t="s">
        <v>259</v>
      </c>
      <c r="C142" s="18">
        <f t="shared" si="7"/>
        <v>2542576.0469999998</v>
      </c>
      <c r="D142" s="40">
        <v>348263.56399999995</v>
      </c>
      <c r="E142" s="40">
        <v>807628.33799999999</v>
      </c>
      <c r="F142" s="40">
        <v>288238.85199999996</v>
      </c>
      <c r="G142" s="40">
        <v>732296.86199999985</v>
      </c>
      <c r="H142" s="40">
        <v>366148.43099999992</v>
      </c>
      <c r="I142" s="18"/>
      <c r="J142" s="19"/>
      <c r="K142" s="18"/>
      <c r="L142" s="18"/>
      <c r="M142" s="18"/>
      <c r="N142" s="18"/>
      <c r="O142" s="18"/>
      <c r="P142" s="40"/>
      <c r="Q142" s="18"/>
      <c r="R142" s="18"/>
      <c r="S142" s="18"/>
      <c r="T142" s="40"/>
      <c r="U142" s="18"/>
      <c r="V142" s="18"/>
      <c r="W142" s="18"/>
      <c r="X142" s="18"/>
      <c r="Y142" s="18"/>
      <c r="Z142" s="18"/>
      <c r="AA142" s="18"/>
    </row>
    <row r="143" spans="1:27" ht="15.75">
      <c r="A143" s="115">
        <v>15</v>
      </c>
      <c r="B143" s="20" t="s">
        <v>260</v>
      </c>
      <c r="C143" s="18">
        <f t="shared" si="7"/>
        <v>3739101.9750000001</v>
      </c>
      <c r="D143" s="40"/>
      <c r="E143" s="40"/>
      <c r="F143" s="40"/>
      <c r="G143" s="40"/>
      <c r="H143" s="40"/>
      <c r="I143" s="18"/>
      <c r="J143" s="19"/>
      <c r="K143" s="18"/>
      <c r="L143" s="18"/>
      <c r="M143" s="18"/>
      <c r="N143" s="18">
        <v>3739101.9750000001</v>
      </c>
      <c r="O143" s="18"/>
      <c r="P143" s="40"/>
      <c r="Q143" s="18"/>
      <c r="R143" s="18"/>
      <c r="S143" s="18"/>
      <c r="T143" s="40"/>
      <c r="U143" s="18"/>
      <c r="V143" s="18"/>
      <c r="W143" s="18"/>
      <c r="X143" s="18"/>
      <c r="Y143" s="18"/>
      <c r="Z143" s="18"/>
      <c r="AA143" s="18"/>
    </row>
    <row r="144" spans="1:27" ht="15.75">
      <c r="A144" s="115">
        <v>16</v>
      </c>
      <c r="B144" s="20" t="s">
        <v>261</v>
      </c>
      <c r="C144" s="18">
        <f t="shared" si="7"/>
        <v>4970666.5060000001</v>
      </c>
      <c r="D144" s="40"/>
      <c r="E144" s="40"/>
      <c r="F144" s="40"/>
      <c r="G144" s="40"/>
      <c r="H144" s="40"/>
      <c r="I144" s="18"/>
      <c r="J144" s="19"/>
      <c r="K144" s="18"/>
      <c r="L144" s="18"/>
      <c r="M144" s="18"/>
      <c r="N144" s="18">
        <v>4970666.5060000001</v>
      </c>
      <c r="O144" s="18"/>
      <c r="P144" s="40"/>
      <c r="Q144" s="18"/>
      <c r="R144" s="18"/>
      <c r="S144" s="18"/>
      <c r="T144" s="40"/>
      <c r="U144" s="18"/>
      <c r="V144" s="18"/>
      <c r="W144" s="18"/>
      <c r="X144" s="18"/>
      <c r="Y144" s="18"/>
      <c r="Z144" s="18"/>
      <c r="AA144" s="18"/>
    </row>
    <row r="145" spans="1:29" ht="15.75">
      <c r="A145" s="115">
        <v>17</v>
      </c>
      <c r="B145" s="20" t="s">
        <v>262</v>
      </c>
      <c r="C145" s="18">
        <f t="shared" si="7"/>
        <v>6277641.4970000004</v>
      </c>
      <c r="D145" s="40"/>
      <c r="E145" s="40"/>
      <c r="F145" s="40"/>
      <c r="G145" s="40"/>
      <c r="H145" s="40"/>
      <c r="I145" s="18"/>
      <c r="J145" s="19"/>
      <c r="K145" s="18"/>
      <c r="L145" s="18"/>
      <c r="M145" s="18"/>
      <c r="N145" s="18">
        <v>6277641.4970000004</v>
      </c>
      <c r="O145" s="18"/>
      <c r="P145" s="40"/>
      <c r="Q145" s="18"/>
      <c r="R145" s="18"/>
      <c r="S145" s="18"/>
      <c r="T145" s="40"/>
      <c r="U145" s="18"/>
      <c r="V145" s="18"/>
      <c r="W145" s="18"/>
      <c r="X145" s="18"/>
      <c r="Y145" s="18"/>
      <c r="Z145" s="18"/>
      <c r="AA145" s="18"/>
    </row>
    <row r="146" spans="1:29" ht="15.75">
      <c r="A146" s="115">
        <v>18</v>
      </c>
      <c r="B146" s="20" t="s">
        <v>263</v>
      </c>
      <c r="C146" s="18">
        <f t="shared" si="7"/>
        <v>787214.35</v>
      </c>
      <c r="D146" s="40"/>
      <c r="E146" s="40"/>
      <c r="F146" s="40"/>
      <c r="G146" s="40"/>
      <c r="H146" s="40"/>
      <c r="I146" s="18"/>
      <c r="J146" s="19"/>
      <c r="K146" s="18"/>
      <c r="L146" s="18"/>
      <c r="M146" s="18"/>
      <c r="N146" s="18"/>
      <c r="O146" s="18"/>
      <c r="P146" s="40">
        <v>787214.35</v>
      </c>
      <c r="Q146" s="18"/>
      <c r="R146" s="18"/>
      <c r="S146" s="18"/>
      <c r="T146" s="40"/>
      <c r="U146" s="18"/>
      <c r="V146" s="18"/>
      <c r="W146" s="18"/>
      <c r="X146" s="18"/>
      <c r="Y146" s="18"/>
      <c r="Z146" s="18"/>
      <c r="AA146" s="18"/>
    </row>
    <row r="147" spans="1:29" ht="15.75">
      <c r="A147" s="115">
        <v>19</v>
      </c>
      <c r="B147" s="20" t="s">
        <v>264</v>
      </c>
      <c r="C147" s="18">
        <f t="shared" si="7"/>
        <v>6763340.7190000005</v>
      </c>
      <c r="D147" s="40"/>
      <c r="E147" s="40"/>
      <c r="F147" s="40"/>
      <c r="G147" s="40"/>
      <c r="H147" s="40"/>
      <c r="I147" s="18"/>
      <c r="J147" s="19"/>
      <c r="K147" s="18"/>
      <c r="L147" s="18"/>
      <c r="M147" s="18"/>
      <c r="N147" s="18">
        <v>6763340.7190000005</v>
      </c>
      <c r="O147" s="18"/>
      <c r="P147" s="40"/>
      <c r="Q147" s="18"/>
      <c r="R147" s="18"/>
      <c r="S147" s="18"/>
      <c r="T147" s="40"/>
      <c r="U147" s="18"/>
      <c r="V147" s="18"/>
      <c r="W147" s="18"/>
      <c r="X147" s="18"/>
      <c r="Y147" s="18"/>
      <c r="Z147" s="18"/>
      <c r="AA147" s="18"/>
    </row>
    <row r="148" spans="1:29" ht="15.75">
      <c r="A148" s="115">
        <v>20</v>
      </c>
      <c r="B148" s="20" t="s">
        <v>265</v>
      </c>
      <c r="C148" s="18">
        <f t="shared" si="7"/>
        <v>7487634.6419999991</v>
      </c>
      <c r="D148" s="40">
        <v>1025601.704</v>
      </c>
      <c r="E148" s="40">
        <v>2378385.4679999999</v>
      </c>
      <c r="F148" s="40">
        <v>848834.87199999997</v>
      </c>
      <c r="G148" s="40">
        <v>2156541.7319999998</v>
      </c>
      <c r="H148" s="40">
        <v>1078270.8659999999</v>
      </c>
      <c r="I148" s="18"/>
      <c r="J148" s="19"/>
      <c r="K148" s="18"/>
      <c r="L148" s="18"/>
      <c r="M148" s="18"/>
      <c r="N148" s="18"/>
      <c r="O148" s="18"/>
      <c r="P148" s="40"/>
      <c r="Q148" s="18"/>
      <c r="R148" s="18"/>
      <c r="S148" s="18"/>
      <c r="T148" s="40"/>
      <c r="U148" s="18"/>
      <c r="V148" s="18"/>
      <c r="W148" s="18"/>
      <c r="X148" s="18"/>
      <c r="Y148" s="18"/>
      <c r="Z148" s="18"/>
      <c r="AA148" s="18"/>
    </row>
    <row r="149" spans="1:29" ht="15.75">
      <c r="A149" s="115">
        <v>21</v>
      </c>
      <c r="B149" s="20" t="s">
        <v>266</v>
      </c>
      <c r="C149" s="18">
        <f t="shared" si="7"/>
        <v>13947233.888</v>
      </c>
      <c r="D149" s="40">
        <v>1168449.7120000001</v>
      </c>
      <c r="E149" s="40">
        <v>2709652.1040000003</v>
      </c>
      <c r="F149" s="40">
        <v>967062.41599999997</v>
      </c>
      <c r="G149" s="40">
        <v>2456909.4959999998</v>
      </c>
      <c r="H149" s="40">
        <v>1228454.7479999999</v>
      </c>
      <c r="I149" s="18"/>
      <c r="J149" s="19"/>
      <c r="K149" s="18"/>
      <c r="L149" s="18"/>
      <c r="M149" s="18"/>
      <c r="N149" s="18">
        <v>5416705.4120000005</v>
      </c>
      <c r="O149" s="18"/>
      <c r="P149" s="40"/>
      <c r="Q149" s="18"/>
      <c r="R149" s="18"/>
      <c r="S149" s="18"/>
      <c r="T149" s="40"/>
      <c r="U149" s="18"/>
      <c r="V149" s="18"/>
      <c r="W149" s="18"/>
      <c r="X149" s="18"/>
      <c r="Y149" s="18"/>
      <c r="Z149" s="18"/>
      <c r="AA149" s="18"/>
    </row>
    <row r="150" spans="1:29" ht="15.75">
      <c r="A150" s="115">
        <v>22</v>
      </c>
      <c r="B150" s="20" t="s">
        <v>222</v>
      </c>
      <c r="C150" s="18">
        <f t="shared" si="7"/>
        <v>4220083.7790000001</v>
      </c>
      <c r="D150" s="40"/>
      <c r="E150" s="40"/>
      <c r="F150" s="40"/>
      <c r="G150" s="40"/>
      <c r="H150" s="40"/>
      <c r="I150" s="18"/>
      <c r="J150" s="19"/>
      <c r="K150" s="18"/>
      <c r="L150" s="18"/>
      <c r="M150" s="18"/>
      <c r="N150" s="18"/>
      <c r="O150" s="18"/>
      <c r="P150" s="40"/>
      <c r="Q150" s="18"/>
      <c r="R150" s="18">
        <v>4220083.7790000001</v>
      </c>
      <c r="S150" s="18"/>
      <c r="T150" s="40"/>
      <c r="U150" s="18"/>
      <c r="V150" s="18"/>
      <c r="W150" s="18"/>
      <c r="X150" s="18"/>
      <c r="Y150" s="18"/>
      <c r="Z150" s="18"/>
      <c r="AA150" s="18"/>
    </row>
    <row r="151" spans="1:29" ht="15.75">
      <c r="A151" s="115">
        <v>23</v>
      </c>
      <c r="B151" s="20" t="s">
        <v>267</v>
      </c>
      <c r="C151" s="18">
        <f t="shared" si="7"/>
        <v>2812665.4109999998</v>
      </c>
      <c r="D151" s="40"/>
      <c r="E151" s="18"/>
      <c r="F151" s="40"/>
      <c r="G151" s="18"/>
      <c r="H151" s="40"/>
      <c r="I151" s="18"/>
      <c r="J151" s="19"/>
      <c r="K151" s="18"/>
      <c r="L151" s="18"/>
      <c r="M151" s="18"/>
      <c r="N151" s="18">
        <v>2812665.4109999998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9" ht="15.75">
      <c r="A152" s="115">
        <v>24</v>
      </c>
      <c r="B152" s="20" t="s">
        <v>268</v>
      </c>
      <c r="C152" s="18">
        <f t="shared" si="7"/>
        <v>12189985.976</v>
      </c>
      <c r="D152" s="40">
        <v>1021233.724</v>
      </c>
      <c r="E152" s="40">
        <v>2368256.0580000002</v>
      </c>
      <c r="F152" s="40">
        <v>845219.73199999996</v>
      </c>
      <c r="G152" s="40">
        <v>2147357.142</v>
      </c>
      <c r="H152" s="40">
        <v>1073678.571</v>
      </c>
      <c r="I152" s="18"/>
      <c r="J152" s="19"/>
      <c r="K152" s="18"/>
      <c r="L152" s="18"/>
      <c r="M152" s="18"/>
      <c r="N152" s="18">
        <v>4734240.7489999998</v>
      </c>
      <c r="O152" s="18"/>
      <c r="P152" s="40"/>
      <c r="Q152" s="18"/>
      <c r="R152" s="18"/>
      <c r="S152" s="18"/>
      <c r="T152" s="40"/>
      <c r="U152" s="18"/>
      <c r="V152" s="18"/>
      <c r="W152" s="18"/>
      <c r="X152" s="18"/>
      <c r="Y152" s="18"/>
      <c r="Z152" s="18"/>
      <c r="AA152" s="18"/>
    </row>
    <row r="153" spans="1:29" ht="15.75">
      <c r="A153" s="115">
        <v>25</v>
      </c>
      <c r="B153" s="20" t="s">
        <v>269</v>
      </c>
      <c r="C153" s="18">
        <f t="shared" si="7"/>
        <v>14106374.310000001</v>
      </c>
      <c r="D153" s="40">
        <v>879081</v>
      </c>
      <c r="E153" s="18">
        <v>4912952.1000000006</v>
      </c>
      <c r="F153" s="40">
        <v>791465.64</v>
      </c>
      <c r="G153" s="18">
        <v>4985190</v>
      </c>
      <c r="H153" s="40">
        <v>2537685.5699999998</v>
      </c>
      <c r="I153" s="18"/>
      <c r="J153" s="19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9" ht="15.75">
      <c r="A154" s="115">
        <v>26</v>
      </c>
      <c r="B154" s="20" t="s">
        <v>270</v>
      </c>
      <c r="C154" s="18">
        <f t="shared" si="7"/>
        <v>3392912.1039999998</v>
      </c>
      <c r="D154" s="40"/>
      <c r="E154" s="40"/>
      <c r="F154" s="40"/>
      <c r="G154" s="40"/>
      <c r="H154" s="40"/>
      <c r="I154" s="18"/>
      <c r="J154" s="19"/>
      <c r="K154" s="18"/>
      <c r="L154" s="18"/>
      <c r="M154" s="18"/>
      <c r="N154" s="18">
        <v>3392912.1039999998</v>
      </c>
      <c r="O154" s="18"/>
      <c r="P154" s="40"/>
      <c r="Q154" s="18"/>
      <c r="R154" s="18"/>
      <c r="S154" s="18"/>
      <c r="T154" s="40"/>
      <c r="U154" s="18"/>
      <c r="V154" s="18"/>
      <c r="W154" s="18"/>
      <c r="X154" s="18"/>
      <c r="Y154" s="18"/>
      <c r="Z154" s="18"/>
      <c r="AA154" s="18"/>
    </row>
    <row r="155" spans="1:29" ht="15.75">
      <c r="A155" s="115">
        <v>27</v>
      </c>
      <c r="B155" s="20" t="s">
        <v>271</v>
      </c>
      <c r="C155" s="18">
        <f t="shared" si="7"/>
        <v>2822554.9169999994</v>
      </c>
      <c r="D155" s="40"/>
      <c r="E155" s="18"/>
      <c r="F155" s="40"/>
      <c r="G155" s="18"/>
      <c r="H155" s="40"/>
      <c r="I155" s="18"/>
      <c r="J155" s="19"/>
      <c r="K155" s="18"/>
      <c r="L155" s="18"/>
      <c r="M155" s="18"/>
      <c r="N155" s="18">
        <v>2822554.9169999994</v>
      </c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9" ht="15.75">
      <c r="A156" s="115">
        <v>28</v>
      </c>
      <c r="B156" s="20" t="s">
        <v>272</v>
      </c>
      <c r="C156" s="18">
        <f t="shared" si="7"/>
        <v>2838737.7449999996</v>
      </c>
      <c r="D156" s="40"/>
      <c r="E156" s="18"/>
      <c r="F156" s="40"/>
      <c r="G156" s="18"/>
      <c r="H156" s="40"/>
      <c r="I156" s="18"/>
      <c r="J156" s="19"/>
      <c r="K156" s="18"/>
      <c r="L156" s="18"/>
      <c r="M156" s="18"/>
      <c r="N156" s="18">
        <v>2838737.7449999996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9" ht="15.75">
      <c r="A157" s="115">
        <v>29</v>
      </c>
      <c r="B157" s="20" t="s">
        <v>273</v>
      </c>
      <c r="C157" s="18">
        <f t="shared" si="7"/>
        <v>16372241.402999999</v>
      </c>
      <c r="D157" s="40">
        <v>1020285.2999999999</v>
      </c>
      <c r="E157" s="18">
        <v>5702105.7300000004</v>
      </c>
      <c r="F157" s="40">
        <v>918596.53200000001</v>
      </c>
      <c r="G157" s="18">
        <v>5785947</v>
      </c>
      <c r="H157" s="40">
        <v>2945306.8409999995</v>
      </c>
      <c r="I157" s="18"/>
      <c r="J157" s="19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9" ht="15.75">
      <c r="A158" s="115">
        <v>30</v>
      </c>
      <c r="B158" s="20" t="s">
        <v>274</v>
      </c>
      <c r="C158" s="18">
        <f t="shared" si="7"/>
        <v>5758788.4950000001</v>
      </c>
      <c r="D158" s="40">
        <v>788796.94000000006</v>
      </c>
      <c r="E158" s="40">
        <v>1829231.7300000002</v>
      </c>
      <c r="F158" s="40">
        <v>652844.41999999993</v>
      </c>
      <c r="G158" s="40">
        <v>1658610.2699999998</v>
      </c>
      <c r="H158" s="40">
        <v>829305.13499999989</v>
      </c>
      <c r="I158" s="18"/>
      <c r="J158" s="19"/>
      <c r="K158" s="18"/>
      <c r="L158" s="18"/>
      <c r="M158" s="18"/>
      <c r="N158" s="18"/>
      <c r="O158" s="18"/>
      <c r="P158" s="40"/>
      <c r="Q158" s="18"/>
      <c r="R158" s="18"/>
      <c r="S158" s="18"/>
      <c r="T158" s="40"/>
      <c r="U158" s="18"/>
      <c r="V158" s="18"/>
      <c r="W158" s="18"/>
      <c r="X158" s="18"/>
      <c r="Y158" s="18"/>
      <c r="Z158" s="18"/>
      <c r="AA158" s="18"/>
    </row>
    <row r="159" spans="1:29" s="7" customFormat="1">
      <c r="A159" s="61"/>
      <c r="C159" s="60"/>
      <c r="D159" s="60"/>
      <c r="E159" s="60"/>
      <c r="F159" s="60"/>
      <c r="G159" s="60"/>
      <c r="H159" s="60"/>
      <c r="I159" s="60"/>
      <c r="J159" s="62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2"/>
      <c r="AC159" s="2"/>
    </row>
    <row r="168" spans="12:12">
      <c r="L168" s="111"/>
    </row>
  </sheetData>
  <autoFilter ref="A8:AA158"/>
  <mergeCells count="27">
    <mergeCell ref="A128:B128"/>
    <mergeCell ref="A76:B76"/>
    <mergeCell ref="A10:B10"/>
    <mergeCell ref="U4:AA4"/>
    <mergeCell ref="S5:T6"/>
    <mergeCell ref="A4:A7"/>
    <mergeCell ref="B4:B7"/>
    <mergeCell ref="C4:C6"/>
    <mergeCell ref="D4:T4"/>
    <mergeCell ref="Q5:R6"/>
    <mergeCell ref="O5:P6"/>
    <mergeCell ref="A9:B9"/>
    <mergeCell ref="A3:AA3"/>
    <mergeCell ref="A2:AA2"/>
    <mergeCell ref="W1:AA1"/>
    <mergeCell ref="D5:H5"/>
    <mergeCell ref="Z5:Z6"/>
    <mergeCell ref="AA5:AA6"/>
    <mergeCell ref="U5:U6"/>
    <mergeCell ref="V5:V6"/>
    <mergeCell ref="W5:W6"/>
    <mergeCell ref="X5:X6"/>
    <mergeCell ref="Y5:Y6"/>
    <mergeCell ref="I5:I6"/>
    <mergeCell ref="J5:K6"/>
    <mergeCell ref="L5:L6"/>
    <mergeCell ref="M5:N6"/>
  </mergeCells>
  <pageMargins left="0.31496062992125984" right="0.11811023622047245" top="0.35433070866141736" bottom="0.35433070866141736" header="0.31496062992125984" footer="0.31496062992125984"/>
  <pageSetup paperSize="9" scale="35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0" zoomScaleNormal="80" workbookViewId="0">
      <selection activeCell="L21" sqref="L20:L21"/>
    </sheetView>
  </sheetViews>
  <sheetFormatPr defaultColWidth="9.140625" defaultRowHeight="12.75"/>
  <cols>
    <col min="1" max="1" width="46" style="1" customWidth="1"/>
    <col min="2" max="2" width="11.7109375" style="1" customWidth="1"/>
    <col min="3" max="3" width="11.7109375" style="106" customWidth="1"/>
    <col min="4" max="4" width="6.7109375" style="1" customWidth="1"/>
    <col min="5" max="5" width="6.5703125" style="1" customWidth="1"/>
    <col min="6" max="6" width="6.140625" style="1" customWidth="1"/>
    <col min="7" max="7" width="8.28515625" style="106" customWidth="1"/>
    <col min="8" max="8" width="7.7109375" style="106" customWidth="1"/>
    <col min="9" max="9" width="7.140625" style="1" customWidth="1"/>
    <col min="10" max="10" width="6.7109375" style="1" customWidth="1"/>
    <col min="11" max="11" width="11.140625" style="1" customWidth="1"/>
    <col min="12" max="13" width="15.7109375" style="104" customWidth="1"/>
    <col min="14" max="14" width="9.140625" style="1"/>
    <col min="15" max="15" width="14" style="1" bestFit="1" customWidth="1"/>
    <col min="16" max="16" width="13.140625" style="1" bestFit="1" customWidth="1"/>
    <col min="17" max="16384" width="9.140625" style="1"/>
  </cols>
  <sheetData>
    <row r="1" spans="1:17" ht="59.25" customHeight="1">
      <c r="C1" s="1"/>
      <c r="G1" s="1"/>
      <c r="H1" s="1"/>
      <c r="J1" s="201" t="s">
        <v>288</v>
      </c>
      <c r="K1" s="201"/>
      <c r="L1" s="201"/>
      <c r="M1" s="201"/>
    </row>
    <row r="2" spans="1:17" ht="15.75">
      <c r="A2" s="200" t="s">
        <v>284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7" ht="15" customHeight="1">
      <c r="A3" s="199" t="s">
        <v>49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7" ht="12.75" customHeight="1">
      <c r="A4" s="215" t="s">
        <v>50</v>
      </c>
      <c r="B4" s="215" t="s">
        <v>51</v>
      </c>
      <c r="C4" s="216" t="s">
        <v>8</v>
      </c>
      <c r="D4" s="217" t="s">
        <v>52</v>
      </c>
      <c r="E4" s="217"/>
      <c r="F4" s="217"/>
      <c r="G4" s="217"/>
      <c r="H4" s="217"/>
      <c r="I4" s="218" t="s">
        <v>9</v>
      </c>
      <c r="J4" s="218"/>
      <c r="K4" s="218"/>
      <c r="L4" s="218"/>
      <c r="M4" s="218"/>
    </row>
    <row r="5" spans="1:17" s="108" customFormat="1">
      <c r="A5" s="215"/>
      <c r="B5" s="215"/>
      <c r="C5" s="216"/>
      <c r="D5" s="102" t="s">
        <v>53</v>
      </c>
      <c r="E5" s="102" t="s">
        <v>54</v>
      </c>
      <c r="F5" s="102" t="s">
        <v>55</v>
      </c>
      <c r="G5" s="105" t="s">
        <v>56</v>
      </c>
      <c r="H5" s="105" t="s">
        <v>57</v>
      </c>
      <c r="I5" s="101" t="s">
        <v>53</v>
      </c>
      <c r="J5" s="101" t="s">
        <v>54</v>
      </c>
      <c r="K5" s="101" t="s">
        <v>55</v>
      </c>
      <c r="L5" s="103" t="s">
        <v>56</v>
      </c>
      <c r="M5" s="103" t="s">
        <v>57</v>
      </c>
    </row>
    <row r="6" spans="1:17">
      <c r="A6" s="215"/>
      <c r="B6" s="72" t="s">
        <v>58</v>
      </c>
      <c r="C6" s="117" t="s">
        <v>22</v>
      </c>
      <c r="D6" s="73" t="s">
        <v>46</v>
      </c>
      <c r="E6" s="73" t="s">
        <v>46</v>
      </c>
      <c r="F6" s="73" t="s">
        <v>46</v>
      </c>
      <c r="G6" s="105" t="s">
        <v>46</v>
      </c>
      <c r="H6" s="105" t="s">
        <v>46</v>
      </c>
      <c r="I6" s="72" t="s">
        <v>23</v>
      </c>
      <c r="J6" s="72" t="s">
        <v>23</v>
      </c>
      <c r="K6" s="72" t="s">
        <v>23</v>
      </c>
      <c r="L6" s="103" t="s">
        <v>23</v>
      </c>
      <c r="M6" s="103" t="s">
        <v>23</v>
      </c>
    </row>
    <row r="7" spans="1:17" s="107" customFormat="1">
      <c r="A7" s="102">
        <v>1</v>
      </c>
      <c r="B7" s="102">
        <v>2</v>
      </c>
      <c r="C7" s="117">
        <v>3</v>
      </c>
      <c r="D7" s="102">
        <v>4</v>
      </c>
      <c r="E7" s="102">
        <v>5</v>
      </c>
      <c r="F7" s="102">
        <v>6</v>
      </c>
      <c r="G7" s="105">
        <v>7</v>
      </c>
      <c r="H7" s="105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17" s="124" customFormat="1" ht="25.5">
      <c r="A8" s="119" t="s">
        <v>276</v>
      </c>
      <c r="B8" s="120">
        <v>146740.5</v>
      </c>
      <c r="C8" s="121">
        <v>5688</v>
      </c>
      <c r="D8" s="120"/>
      <c r="E8" s="120"/>
      <c r="F8" s="120"/>
      <c r="G8" s="121">
        <v>65</v>
      </c>
      <c r="H8" s="122">
        <v>65</v>
      </c>
      <c r="I8" s="120"/>
      <c r="J8" s="120"/>
      <c r="K8" s="120"/>
      <c r="L8" s="123">
        <v>284796688.60000002</v>
      </c>
      <c r="M8" s="120">
        <f>L8</f>
        <v>284796688.60000002</v>
      </c>
      <c r="O8" s="125"/>
      <c r="Q8" s="125"/>
    </row>
    <row r="9" spans="1:17" s="124" customFormat="1" ht="25.5">
      <c r="A9" s="119" t="s">
        <v>277</v>
      </c>
      <c r="B9" s="120">
        <v>108500.69999999997</v>
      </c>
      <c r="C9" s="121">
        <v>4424</v>
      </c>
      <c r="D9" s="120"/>
      <c r="E9" s="120"/>
      <c r="F9" s="120"/>
      <c r="G9" s="121">
        <v>51</v>
      </c>
      <c r="H9" s="122">
        <v>51</v>
      </c>
      <c r="I9" s="120"/>
      <c r="J9" s="120"/>
      <c r="K9" s="120"/>
      <c r="L9" s="123">
        <v>325670925.14000005</v>
      </c>
      <c r="M9" s="123">
        <v>325670925.14000005</v>
      </c>
    </row>
    <row r="10" spans="1:17" s="124" customFormat="1" ht="25.5">
      <c r="A10" s="119" t="s">
        <v>278</v>
      </c>
      <c r="B10" s="126">
        <v>90242.1</v>
      </c>
      <c r="C10" s="122">
        <v>3509</v>
      </c>
      <c r="D10" s="126"/>
      <c r="E10" s="126"/>
      <c r="F10" s="126"/>
      <c r="G10" s="122">
        <v>30</v>
      </c>
      <c r="H10" s="122">
        <f t="shared" ref="H10" si="0">G10</f>
        <v>30</v>
      </c>
      <c r="I10" s="126"/>
      <c r="J10" s="126"/>
      <c r="K10" s="126"/>
      <c r="L10" s="127">
        <v>183489100.18800002</v>
      </c>
      <c r="M10" s="123">
        <v>183489100.18800002</v>
      </c>
    </row>
    <row r="11" spans="1:17" s="124" customFormat="1">
      <c r="C11" s="128"/>
      <c r="G11" s="128"/>
      <c r="H11" s="128"/>
      <c r="L11" s="125"/>
      <c r="M11" s="125"/>
    </row>
  </sheetData>
  <customSheetViews>
    <customSheetView guid="{18919154-2972-4D1E-9B14-4ACAF8F16D5B}" scale="80">
      <selection activeCell="A22" sqref="A22"/>
      <pageMargins left="0.7" right="0.7" top="0.75" bottom="0.75" header="0.3" footer="0.3"/>
    </customSheetView>
    <customSheetView guid="{242DB7B9-03B0-4706-B62A-F1FFCD5A36E2}" scale="80">
      <selection activeCell="A22" sqref="A22"/>
      <pageMargins left="0.7" right="0.7" top="0.75" bottom="0.75" header="0.3" footer="0.3"/>
    </customSheetView>
    <customSheetView guid="{99565895-E210-45BB-A9F7-563E62B6FE1E}" scale="80">
      <selection activeCell="A22" sqref="A22"/>
      <pageMargins left="0.7" right="0.7" top="0.75" bottom="0.75" header="0.3" footer="0.3"/>
    </customSheetView>
    <customSheetView guid="{FC6EDB3C-FB24-4ED0-AB20-F61CC42BC8B6}" scale="80">
      <selection activeCell="A22" sqref="A22"/>
      <pageMargins left="0.7" right="0.7" top="0.75" bottom="0.75" header="0.3" footer="0.3"/>
    </customSheetView>
    <customSheetView guid="{A44E69F2-CDAB-41F3-AAB5-AA241070C2F1}" scale="80">
      <selection activeCell="A22" sqref="A22"/>
      <pageMargins left="0.7" right="0.7" top="0.75" bottom="0.75" header="0.3" footer="0.3"/>
    </customSheetView>
    <customSheetView guid="{18DC3745-EDE0-4953-96AD-BC01F45AC23D}" scale="80">
      <selection activeCell="A22" sqref="A22"/>
      <pageMargins left="0.7" right="0.7" top="0.75" bottom="0.75" header="0.3" footer="0.3"/>
    </customSheetView>
    <customSheetView guid="{58CCFEC6-4BE0-4470-B22D-147728BB3C85}" scale="80">
      <selection activeCell="A22" sqref="A22"/>
      <pageMargins left="0.7" right="0.7" top="0.75" bottom="0.75" header="0.3" footer="0.3"/>
    </customSheetView>
    <customSheetView guid="{E532AD0F-093E-4168-B068-239137F17FEA}" scale="80">
      <selection activeCell="A22" sqref="A22"/>
      <pageMargins left="0.7" right="0.7" top="0.75" bottom="0.75" header="0.3" footer="0.3"/>
    </customSheetView>
  </customSheetViews>
  <mergeCells count="8">
    <mergeCell ref="J1:M1"/>
    <mergeCell ref="A3:M3"/>
    <mergeCell ref="A2:M2"/>
    <mergeCell ref="A4:A6"/>
    <mergeCell ref="B4:B5"/>
    <mergeCell ref="C4:C5"/>
    <mergeCell ref="D4:H4"/>
    <mergeCell ref="I4:M4"/>
  </mergeCells>
  <pageMargins left="0.51181102362204722" right="0.31496062992125984" top="0.74803149606299213" bottom="0.7480314960629921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 перечень МКД</vt:lpstr>
      <vt:lpstr>Форма 2 Виды ремонтов</vt:lpstr>
      <vt:lpstr>Форма 3 Показатели</vt:lpstr>
      <vt:lpstr>'Форма 1 перечень МКД'!Область_печати</vt:lpstr>
      <vt:lpstr>'Форма 2 Виды ремонтов'!Область_печати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Симонова</dc:creator>
  <cp:lastModifiedBy>Компьютер</cp:lastModifiedBy>
  <cp:lastPrinted>2018-02-07T11:44:34Z</cp:lastPrinted>
  <dcterms:created xsi:type="dcterms:W3CDTF">2006-09-16T00:00:00Z</dcterms:created>
  <dcterms:modified xsi:type="dcterms:W3CDTF">2018-02-21T04:21:14Z</dcterms:modified>
</cp:coreProperties>
</file>